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9230" windowHeight="3855" activeTab="4"/>
  </bookViews>
  <sheets>
    <sheet name="2018 MN9" sheetId="7" r:id="rId1"/>
    <sheet name="2018 MN9 (2)" sheetId="9" r:id="rId2"/>
    <sheet name="2018 MN9 (3)" sheetId="10" r:id="rId3"/>
    <sheet name="2018 MN9 (4)" sheetId="11" r:id="rId4"/>
    <sheet name="printable" sheetId="12" r:id="rId5"/>
    <sheet name="Sheet1" sheetId="1" r:id="rId6"/>
    <sheet name="Sheet2" sheetId="2" r:id="rId7"/>
    <sheet name="Sheet3" sheetId="3" r:id="rId8"/>
  </sheets>
  <definedNames>
    <definedName name="_xlnm.Print_Area" localSheetId="4">'printable'!$C$1:$F$141</definedName>
    <definedName name="_xlnm.Print_Titles" localSheetId="4">'printable'!$1:$1</definedName>
  </definedNames>
  <calcPr calcId="162913"/>
</workbook>
</file>

<file path=xl/sharedStrings.xml><?xml version="1.0" encoding="utf-8"?>
<sst xmlns="http://schemas.openxmlformats.org/spreadsheetml/2006/main" count="1943" uniqueCount="658">
  <si>
    <t>Taxes</t>
  </si>
  <si>
    <t>Miscellaneous</t>
  </si>
  <si>
    <t>PASTE HERE</t>
  </si>
  <si>
    <t>131 Office of Payroll Administration 00859 -1,000,000 Sundries</t>
  </si>
  <si>
    <t>Agency Name</t>
  </si>
  <si>
    <t>Telecommunications</t>
  </si>
  <si>
    <t>002 Mayoralty 00001 21,000,000 Real Property Tax 1st Quarter</t>
  </si>
  <si>
    <t>002 Mayoralty 00003 221,000,000 Real Property Tax 3rd Quarter</t>
  </si>
  <si>
    <t>002 Mayoralty 00004 -75,000,000 Real Property Tax 4th Quarter</t>
  </si>
  <si>
    <t>002 Mayoralty 00021 -63,000,000 Real Estate Tax Refunds</t>
  </si>
  <si>
    <t>002 Mayoralty 00034 15,000,000 Real Property Tax Lien Sales</t>
  </si>
  <si>
    <t>002 Mayoralty 00049 15,000,000 Accrued Real Estate Tax Revenue</t>
  </si>
  <si>
    <t>002 Mayoralty 00050 71,000,000 General Sales Tax</t>
  </si>
  <si>
    <t>002 Mayoralty 00073 3,000,000 Commercial Motor Vehicle Tax</t>
  </si>
  <si>
    <t>002 Mayoralty 00077 108,000,000 Mortgage Tax</t>
  </si>
  <si>
    <t>002 Mayoralty 00079 1,000,000 Auto Use Tax</t>
  </si>
  <si>
    <t>002 Mayoralty 00090 1,377,000,000 Personal Income Tax</t>
  </si>
  <si>
    <t>002 Mayoralty 00091 126,000,000 Refunds Of Personal Income Tax</t>
  </si>
  <si>
    <t>002 Mayoralty 00093 -152,000,000 General Corporation Tax</t>
  </si>
  <si>
    <t>002 Mayoralty 00094 90,000,000 Refunds Of General Corp Tax</t>
  </si>
  <si>
    <t>002 Mayoralty 00099 143,000,000 Unincorporated Business Inc Tx</t>
  </si>
  <si>
    <t>002 Mayoralty 00102 9,000,000 Pers Inc Tax Cty Emp Non-Res</t>
  </si>
  <si>
    <t>002 Mayoralty 00103 -6,000,000 Utility Tax</t>
  </si>
  <si>
    <t>002 Mayoralty 00110 -100,000,000 Payment In Lieu Of Taxes</t>
  </si>
  <si>
    <t>002 Mayoralty 00112 -5,000,000 Tax On Occupancy Of Hotel Room</t>
  </si>
  <si>
    <t>002 Mayoralty 00114 -79,000,000 Refunds Of All Other Taxes</t>
  </si>
  <si>
    <t>002 Mayoralty 00117 57,000 Medical Marijuana Excise Tax</t>
  </si>
  <si>
    <t>002 Mayoralty 00121 -720,000 Off Track Betting - Surtax</t>
  </si>
  <si>
    <t>002 Mayoralty 00122 4,000,000 Conveyance Of Real Property Tx</t>
  </si>
  <si>
    <t>002 Mayoralty 00125 190,000 Taxi Medalion Transfer Tax</t>
  </si>
  <si>
    <t>TAXES 1,723,527,000</t>
  </si>
  <si>
    <t>002 Mayoralty 00476 600,000 Administrative Serv To Public</t>
  </si>
  <si>
    <t>002 Mayoralty 00521 -3,411,000 Reimbursement From Water Board</t>
  </si>
  <si>
    <t>002 Mayoralty 00600 2,865,000 Fines-General</t>
  </si>
  <si>
    <t>002 Mayoralty 00846 -4,793,000 Awards From Litigation</t>
  </si>
  <si>
    <t>002 Mayoralty 00859 22,632,022 Sundries</t>
  </si>
  <si>
    <t>015 Office of the Comptroller 56001 12,920,000 Interest Income - Other</t>
  </si>
  <si>
    <t>015 Office of the Comptroller 56003 -2,710,000 Interest-Debt Service Fund</t>
  </si>
  <si>
    <t>025 Law Department 00600 700,000 Fines-General</t>
  </si>
  <si>
    <t>030 Department of City Planning 00470 23,000 Other Services And Fees</t>
  </si>
  <si>
    <t>030 Department of City Planning 00476 800,000 Administrative Serv To Public</t>
  </si>
  <si>
    <t>030 Department of City Planning 00822 418,000 Minor Sales</t>
  </si>
  <si>
    <t>030 Department of City Planning 00859 50,000 Sundries</t>
  </si>
  <si>
    <t>032 Department of Investigation 00470 -545,300 Other Services And Fees</t>
  </si>
  <si>
    <t>040 Department of Education 00460 1,000,000 Education Services/Fees</t>
  </si>
  <si>
    <t>056 Police Department 00847 -900,000 E-911 Surcharges</t>
  </si>
  <si>
    <t>056 Police Department 00848 -5,732,000 Wireless /Cell Phone Surcharges</t>
  </si>
  <si>
    <t>056 Police Department 00849 1,697,000 Wireless /E911 Surcharges-VOIP</t>
  </si>
  <si>
    <t>057 Fire Department 00320 -278,000 Franchises - Other</t>
  </si>
  <si>
    <t>072 Department of Correction 00859 1,059,000 Sundries</t>
  </si>
  <si>
    <t>136 Landmarks Preservation Commission 00250 1,185,000 Permits - General</t>
  </si>
  <si>
    <t>156 NYC Taxi and Limousine Commission 00200 7,899,000 Licenses - General</t>
  </si>
  <si>
    <t>312 Conflicts of Interest Board 00470 100,000 Other Services And Fees</t>
  </si>
  <si>
    <t>806 Housing Preservation and Development 00470 22,908,000 Other Services And Fees</t>
  </si>
  <si>
    <t>806 Housing Preservation and Development 00600 734,000 Fines-General</t>
  </si>
  <si>
    <t>806 Housing Preservation and Development 00760 1,648,000 Rentals: Other</t>
  </si>
  <si>
    <t>806 Housing Preservation and Development 00815 1,330,000 Sales Of In Rem Property</t>
  </si>
  <si>
    <t>810 Department of Buildings 00470 1,155,000 Other Services And Fees</t>
  </si>
  <si>
    <t>820 Office of Administrative Trials and Hearings 00600 1,259,000 Fines-General</t>
  </si>
  <si>
    <t>820 Office of Administrative Trials and Hearings 00603 9,000,000 Fines - ECB</t>
  </si>
  <si>
    <t>826 Department of Environmental Protection 00250 1,400,000 Permits - General</t>
  </si>
  <si>
    <t>826 Department of Environmental Protection 00470 1,429,000 Other Services And Fees</t>
  </si>
  <si>
    <t>826 Department of Environmental Protection 00476 -110,000 Administrative Serv To Public</t>
  </si>
  <si>
    <t>826 Department of Environmental Protection 00760 835,000 Rentals: Other</t>
  </si>
  <si>
    <t>827 Department of Sanitation 00304 435,000 Dumping Privileges</t>
  </si>
  <si>
    <t>827 Department of Sanitation 00325 1,176,000 Privileges - Other</t>
  </si>
  <si>
    <t>827 Department of Sanitation 00859 1,450,000 Sundries</t>
  </si>
  <si>
    <t>829 Business Integrity Commission 00600 -415,000 Fines-General</t>
  </si>
  <si>
    <t>836 Department of Finance 00470 1,500,000 Other Services And Fees</t>
  </si>
  <si>
    <t>836 Department of Finance 00600 8,950,000 Fines-General</t>
  </si>
  <si>
    <t>836 Department of Finance 00602 2,190,000 Fines - Pvb</t>
  </si>
  <si>
    <t>836 Department of Finance 00603 7,000,000 Fines - ECB</t>
  </si>
  <si>
    <t>836 Department of Finance 00650 -100,000 Forfeitures - General</t>
  </si>
  <si>
    <t>836 Department of Finance 56001 -210,000 Interest Income - Other</t>
  </si>
  <si>
    <t>841 Department of Transportation 00250 7,050,000 Permits - General</t>
  </si>
  <si>
    <t>841 Department of Transportation 00325 420,000 Privileges - Other</t>
  </si>
  <si>
    <t>841 Department of Transportation 00472 -3,190,212 Parking Meter Revenues</t>
  </si>
  <si>
    <t>846 Department of Parks and Recreation 00250 -1,377,000 Permits - General</t>
  </si>
  <si>
    <t>846 Department of Parks and Recreation 00325 4,603,000 Privileges - Other</t>
  </si>
  <si>
    <t>846 Department of Parks and Recreation 00450 -3,422,000 Culture-Recreation Service/Fee</t>
  </si>
  <si>
    <t>846 Department of Parks and Recreation 00476 -1,300,000 Administrative Serv To Public</t>
  </si>
  <si>
    <t>846 Department of Parks and Recreation 00753 -331,000 Rentals: Dock Ship Wharfage</t>
  </si>
  <si>
    <t>846 Department of Parks and Recreation 00755 -509,000 Rentals: Yankee Stadium</t>
  </si>
  <si>
    <t>846 Department of Parks and Recreation 00756 -222,000 Rentals: Shea Stadium</t>
  </si>
  <si>
    <t>858 Department of Information Technology and 00320 -1,366,000 Franchises - Other</t>
  </si>
  <si>
    <t>866 Department of Consumer Affairs 00200 2,064,000 Licenses - General</t>
  </si>
  <si>
    <t>866 Department of Consumer Affairs 00822 250,000 Minor Sales</t>
  </si>
  <si>
    <t>MISCELLANEOUS 104,604,510</t>
  </si>
  <si>
    <t>Total City Funds MN 1,828,131,510</t>
  </si>
  <si>
    <t>O</t>
  </si>
  <si>
    <t>856 Department of Citywide Administrative 00476 -180,000 Administrative Serv To Public Services</t>
  </si>
  <si>
    <t>856 Department of Citywide Administrative 00760 2,972,000 Rentals: Other Services</t>
  </si>
  <si>
    <t>856 Department of Citywide Administrative 00822 1,000,000 Minor Sales Services</t>
  </si>
  <si>
    <t>002</t>
  </si>
  <si>
    <t xml:space="preserve">Mayoralty </t>
  </si>
  <si>
    <t>00001</t>
  </si>
  <si>
    <t>Real Property Tax 1st Quarter</t>
  </si>
  <si>
    <t>00003</t>
  </si>
  <si>
    <t>Real Property Tax 3rd Quarter</t>
  </si>
  <si>
    <t>00004</t>
  </si>
  <si>
    <t>Real Property Tax 4th Quarter</t>
  </si>
  <si>
    <t>00021</t>
  </si>
  <si>
    <t>Real Estate Tax Refunds</t>
  </si>
  <si>
    <t>00034</t>
  </si>
  <si>
    <t>Real Property Tax Lien Sales</t>
  </si>
  <si>
    <t>00049</t>
  </si>
  <si>
    <t>Accrued Real Estate Tax Revenue</t>
  </si>
  <si>
    <t>00050</t>
  </si>
  <si>
    <t>General Sales Tax</t>
  </si>
  <si>
    <t>00073</t>
  </si>
  <si>
    <t>Commercial Motor Vehicle Tax</t>
  </si>
  <si>
    <t>00077</t>
  </si>
  <si>
    <t>Mortgage Tax</t>
  </si>
  <si>
    <t>00079</t>
  </si>
  <si>
    <t>Auto Use Tax</t>
  </si>
  <si>
    <t>00090</t>
  </si>
  <si>
    <t>Personal Income Tax</t>
  </si>
  <si>
    <t>00091</t>
  </si>
  <si>
    <t>Refunds Of Personal Income Tax</t>
  </si>
  <si>
    <t>00093</t>
  </si>
  <si>
    <t>General Corporation Tax</t>
  </si>
  <si>
    <t>00094</t>
  </si>
  <si>
    <t>Refunds Of General Corp Tax</t>
  </si>
  <si>
    <t>00099</t>
  </si>
  <si>
    <t>Unincorporated Business Inc Tx</t>
  </si>
  <si>
    <t>00102</t>
  </si>
  <si>
    <t>Pers Inc Tax Cty Emp Non-Res</t>
  </si>
  <si>
    <t>00103</t>
  </si>
  <si>
    <t>Utility Tax</t>
  </si>
  <si>
    <t>00110</t>
  </si>
  <si>
    <t>Payment In Lieu Of Taxes</t>
  </si>
  <si>
    <t>00112</t>
  </si>
  <si>
    <t>Tax On Occupancy Of Hotel Room</t>
  </si>
  <si>
    <t>00114</t>
  </si>
  <si>
    <t>Refunds Of All Other Taxes</t>
  </si>
  <si>
    <t>00117</t>
  </si>
  <si>
    <t>Medical Marijuana Excise Tax</t>
  </si>
  <si>
    <t>00121</t>
  </si>
  <si>
    <t>Off Track Betting - Surtax</t>
  </si>
  <si>
    <t>00122</t>
  </si>
  <si>
    <t>Conveyance Of Real Property Tx</t>
  </si>
  <si>
    <t>00125</t>
  </si>
  <si>
    <t>Taxi Medalion Transfer Tax</t>
  </si>
  <si>
    <t>00476</t>
  </si>
  <si>
    <t>Administrative Serv To Public</t>
  </si>
  <si>
    <t>00521</t>
  </si>
  <si>
    <t>Reimbursement From Water Board</t>
  </si>
  <si>
    <t>00600</t>
  </si>
  <si>
    <t>Fines-General</t>
  </si>
  <si>
    <t>00846</t>
  </si>
  <si>
    <t>Awards From Litigation</t>
  </si>
  <si>
    <t>00859</t>
  </si>
  <si>
    <t>Sundries</t>
  </si>
  <si>
    <t>015</t>
  </si>
  <si>
    <t>025</t>
  </si>
  <si>
    <t xml:space="preserve">Law Department </t>
  </si>
  <si>
    <t>030</t>
  </si>
  <si>
    <t xml:space="preserve">Department of City Planning </t>
  </si>
  <si>
    <t>00470</t>
  </si>
  <si>
    <t>Other Services And Fees</t>
  </si>
  <si>
    <t>00822</t>
  </si>
  <si>
    <t>Minor Sales</t>
  </si>
  <si>
    <t>032</t>
  </si>
  <si>
    <t xml:space="preserve">Department of Investigation </t>
  </si>
  <si>
    <t>040</t>
  </si>
  <si>
    <t xml:space="preserve">Department of Education </t>
  </si>
  <si>
    <t>00460</t>
  </si>
  <si>
    <t>Education Services/Fees</t>
  </si>
  <si>
    <t>056</t>
  </si>
  <si>
    <t xml:space="preserve">Police Department </t>
  </si>
  <si>
    <t>00847</t>
  </si>
  <si>
    <t>E-911 Surcharges</t>
  </si>
  <si>
    <t>00848</t>
  </si>
  <si>
    <t>Wireless /Cell Phone Surcharges</t>
  </si>
  <si>
    <t>00849</t>
  </si>
  <si>
    <t>Wireless /E911 Surcharges-VOIP</t>
  </si>
  <si>
    <t>057</t>
  </si>
  <si>
    <t xml:space="preserve">Fire Department </t>
  </si>
  <si>
    <t>00320</t>
  </si>
  <si>
    <t>Franchises - Other</t>
  </si>
  <si>
    <t>072</t>
  </si>
  <si>
    <t xml:space="preserve">Department of Correction </t>
  </si>
  <si>
    <t>131</t>
  </si>
  <si>
    <t xml:space="preserve">Office of Payroll Administration </t>
  </si>
  <si>
    <t>136</t>
  </si>
  <si>
    <t xml:space="preserve">Landmarks Preservation Commission </t>
  </si>
  <si>
    <t>00250</t>
  </si>
  <si>
    <t>Permits - General</t>
  </si>
  <si>
    <t>156</t>
  </si>
  <si>
    <t xml:space="preserve">NYC Taxi and Limousine Commission </t>
  </si>
  <si>
    <t>00200</t>
  </si>
  <si>
    <t>Licenses - General</t>
  </si>
  <si>
    <t>312</t>
  </si>
  <si>
    <t xml:space="preserve">Conflicts of Interest Board </t>
  </si>
  <si>
    <t>806</t>
  </si>
  <si>
    <t xml:space="preserve">Housing Preservation and Development </t>
  </si>
  <si>
    <t>00760</t>
  </si>
  <si>
    <t>Rentals: Other</t>
  </si>
  <si>
    <t>00815</t>
  </si>
  <si>
    <t>Sales Of In Rem Property</t>
  </si>
  <si>
    <t>810</t>
  </si>
  <si>
    <t xml:space="preserve">Department of Buildings </t>
  </si>
  <si>
    <t>820</t>
  </si>
  <si>
    <t xml:space="preserve">Office of Administrative Trials and Hearings </t>
  </si>
  <si>
    <t>00603</t>
  </si>
  <si>
    <t>Fines - ECB</t>
  </si>
  <si>
    <t>826</t>
  </si>
  <si>
    <t xml:space="preserve">Department of Environmental Protection </t>
  </si>
  <si>
    <t>827</t>
  </si>
  <si>
    <t xml:space="preserve">Department of Sanitation </t>
  </si>
  <si>
    <t>00304</t>
  </si>
  <si>
    <t>Dumping Privileges</t>
  </si>
  <si>
    <t>00325</t>
  </si>
  <si>
    <t>Privileges - Other</t>
  </si>
  <si>
    <t>829</t>
  </si>
  <si>
    <t xml:space="preserve">Business Integrity Commission </t>
  </si>
  <si>
    <t>836</t>
  </si>
  <si>
    <t xml:space="preserve">Department of Finance </t>
  </si>
  <si>
    <t>00602</t>
  </si>
  <si>
    <t>Fines - Pvb</t>
  </si>
  <si>
    <t>00650</t>
  </si>
  <si>
    <t>Forfeitures - General</t>
  </si>
  <si>
    <t>841</t>
  </si>
  <si>
    <t xml:space="preserve">Department of Transportation </t>
  </si>
  <si>
    <t>00472</t>
  </si>
  <si>
    <t>Parking Meter Revenues</t>
  </si>
  <si>
    <t>846</t>
  </si>
  <si>
    <t xml:space="preserve">Department of Parks and Recreation </t>
  </si>
  <si>
    <t>00450</t>
  </si>
  <si>
    <t>Culture-Recreation Service/Fee</t>
  </si>
  <si>
    <t>00753</t>
  </si>
  <si>
    <t>Rentals: Dock Ship Wharfage</t>
  </si>
  <si>
    <t>00755</t>
  </si>
  <si>
    <t>Rentals: Yankee Stadium</t>
  </si>
  <si>
    <t>00756</t>
  </si>
  <si>
    <t>Rentals: Shea Stadium</t>
  </si>
  <si>
    <t>856</t>
  </si>
  <si>
    <t xml:space="preserve">Department of Citywide Administrative </t>
  </si>
  <si>
    <t>Administrative Serv To Public Services</t>
  </si>
  <si>
    <t>Rentals: Other Services</t>
  </si>
  <si>
    <t>Minor Sales Services</t>
  </si>
  <si>
    <t>858</t>
  </si>
  <si>
    <t xml:space="preserve">Department of Information Technology and </t>
  </si>
  <si>
    <t>866</t>
  </si>
  <si>
    <t xml:space="preserve">Department of Consumer Affairs </t>
  </si>
  <si>
    <t xml:space="preserve">Office of the Comptroller </t>
  </si>
  <si>
    <t>Interest Income - Other</t>
  </si>
  <si>
    <t>Interest-Debt Service Fund</t>
  </si>
  <si>
    <t>Franchises - Other Telecommunications</t>
  </si>
  <si>
    <t>56001</t>
  </si>
  <si>
    <t>56003</t>
  </si>
  <si>
    <t>Agency</t>
  </si>
  <si>
    <t>Source</t>
  </si>
  <si>
    <t>Description</t>
  </si>
  <si>
    <t>Fiscal 2018</t>
  </si>
  <si>
    <t>Div</t>
  </si>
  <si>
    <t>Agy</t>
  </si>
  <si>
    <t>agy more abreviated</t>
  </si>
  <si>
    <t>AGENCY</t>
  </si>
  <si>
    <t>Mayoral</t>
  </si>
  <si>
    <t>Mayoralty</t>
  </si>
  <si>
    <t>003</t>
  </si>
  <si>
    <t>Dept of Education</t>
  </si>
  <si>
    <t>004</t>
  </si>
  <si>
    <t>Campaign Finance Board</t>
  </si>
  <si>
    <t>008</t>
  </si>
  <si>
    <t>Office of the Actuary</t>
  </si>
  <si>
    <t>010</t>
  </si>
  <si>
    <t>BP Manhattan</t>
  </si>
  <si>
    <t>011</t>
  </si>
  <si>
    <t>BP Bronx</t>
  </si>
  <si>
    <t>012</t>
  </si>
  <si>
    <t>BP Brooklyn</t>
  </si>
  <si>
    <t>013</t>
  </si>
  <si>
    <t>BP Queens</t>
  </si>
  <si>
    <t>014</t>
  </si>
  <si>
    <t>BP Staten Island</t>
  </si>
  <si>
    <t>Comptroller</t>
  </si>
  <si>
    <t>Office of the Comptroller</t>
  </si>
  <si>
    <t>017</t>
  </si>
  <si>
    <t>Dept of Emergency Mgmt</t>
  </si>
  <si>
    <t>Dept of Emergency Management</t>
  </si>
  <si>
    <t>021</t>
  </si>
  <si>
    <t>Tax Comm</t>
  </si>
  <si>
    <t>Law Dept</t>
  </si>
  <si>
    <t>DCP</t>
  </si>
  <si>
    <t>Dept of City Planning</t>
  </si>
  <si>
    <t>DOI</t>
  </si>
  <si>
    <t>Dept of Investigation</t>
  </si>
  <si>
    <t>035</t>
  </si>
  <si>
    <t>Research Libraries</t>
  </si>
  <si>
    <t>037</t>
  </si>
  <si>
    <t>NYPL</t>
  </si>
  <si>
    <t>New York Public Library</t>
  </si>
  <si>
    <t>038</t>
  </si>
  <si>
    <t>BPL</t>
  </si>
  <si>
    <t>Brooklyn Public Library</t>
  </si>
  <si>
    <t>039</t>
  </si>
  <si>
    <t>QPL</t>
  </si>
  <si>
    <t>Queens Borough Public Library</t>
  </si>
  <si>
    <t>Board of Education</t>
  </si>
  <si>
    <t>042</t>
  </si>
  <si>
    <t>CUNY</t>
  </si>
  <si>
    <t>City University</t>
  </si>
  <si>
    <t>054</t>
  </si>
  <si>
    <t>CCRB</t>
  </si>
  <si>
    <t>Civilian Complaint Review Board</t>
  </si>
  <si>
    <t>NYPD</t>
  </si>
  <si>
    <t>Police Dept</t>
  </si>
  <si>
    <t>NYFD</t>
  </si>
  <si>
    <t>Fire Dept</t>
  </si>
  <si>
    <t>068</t>
  </si>
  <si>
    <t>ACS</t>
  </si>
  <si>
    <t>Administration of Children's Services</t>
  </si>
  <si>
    <t>069</t>
  </si>
  <si>
    <t>Dept of Social Svcs</t>
  </si>
  <si>
    <t>Dept of Social Services</t>
  </si>
  <si>
    <t>071</t>
  </si>
  <si>
    <t>Dept of Homeless Svcs</t>
  </si>
  <si>
    <t>Dept of Homeless Services</t>
  </si>
  <si>
    <t>Dept Correct</t>
  </si>
  <si>
    <t>Dept of Correction</t>
  </si>
  <si>
    <t>073</t>
  </si>
  <si>
    <t>Board of Corrections</t>
  </si>
  <si>
    <t>095</t>
  </si>
  <si>
    <t>Pension Contributions</t>
  </si>
  <si>
    <t>098</t>
  </si>
  <si>
    <t>099</t>
  </si>
  <si>
    <t>Debt Service</t>
  </si>
  <si>
    <t>100</t>
  </si>
  <si>
    <t>MAC Debt Service</t>
  </si>
  <si>
    <t>101</t>
  </si>
  <si>
    <t>Public Advocate</t>
  </si>
  <si>
    <t>102</t>
  </si>
  <si>
    <t>City Council</t>
  </si>
  <si>
    <t>103</t>
  </si>
  <si>
    <t>City Clerk</t>
  </si>
  <si>
    <t>125</t>
  </si>
  <si>
    <t>DFTA</t>
  </si>
  <si>
    <t>Dept for the Aging</t>
  </si>
  <si>
    <t>126</t>
  </si>
  <si>
    <t>Dept of Cultural Affairs</t>
  </si>
  <si>
    <t>127</t>
  </si>
  <si>
    <t>Financial Info Svcs Agency</t>
  </si>
  <si>
    <t>Financial Information Services Agency</t>
  </si>
  <si>
    <t>130</t>
  </si>
  <si>
    <t>Dept of Juvenile Justice</t>
  </si>
  <si>
    <t>Office of Payroll Admin</t>
  </si>
  <si>
    <t>Office of Payroll Administration</t>
  </si>
  <si>
    <t>132</t>
  </si>
  <si>
    <t>IBO</t>
  </si>
  <si>
    <t>Independent Budget Office</t>
  </si>
  <si>
    <t>133</t>
  </si>
  <si>
    <t>Equal Empl Practices Comm</t>
  </si>
  <si>
    <t>Equal Employment Practices Comm</t>
  </si>
  <si>
    <t>134</t>
  </si>
  <si>
    <t>Civil Service Comm</t>
  </si>
  <si>
    <t>Landmarks</t>
  </si>
  <si>
    <t>Landmarks Preservation Comm</t>
  </si>
  <si>
    <t>TLC</t>
  </si>
  <si>
    <t>Taxi and Limousine Comm</t>
  </si>
  <si>
    <t>226</t>
  </si>
  <si>
    <t>Comm on Human Rights</t>
  </si>
  <si>
    <t>260</t>
  </si>
  <si>
    <t>Dept of Youth Svcs</t>
  </si>
  <si>
    <t>Dept of Youth Services</t>
  </si>
  <si>
    <t>Conflicts of Interest Board</t>
  </si>
  <si>
    <t>313</t>
  </si>
  <si>
    <t>Off Collective Bargaining</t>
  </si>
  <si>
    <t>Office of Collective Bargaining</t>
  </si>
  <si>
    <t>341</t>
  </si>
  <si>
    <t>Manhattan Comm Bd 1</t>
  </si>
  <si>
    <t>Manhattan Comm Bd #1</t>
  </si>
  <si>
    <t>342</t>
  </si>
  <si>
    <t>Manhattan Comm Bd 2</t>
  </si>
  <si>
    <t>Manhattan Comm Bd #2</t>
  </si>
  <si>
    <t>343</t>
  </si>
  <si>
    <t>Manhattan Comm Bd 3</t>
  </si>
  <si>
    <t>Manhattan Comm Bd #3</t>
  </si>
  <si>
    <t>344</t>
  </si>
  <si>
    <t>Manhattan Comm Bd 4</t>
  </si>
  <si>
    <t>Manhattan Comm Bd #4</t>
  </si>
  <si>
    <t>345</t>
  </si>
  <si>
    <t>Manhattan Comm Bd 5</t>
  </si>
  <si>
    <t>Manhattan Comm Bd #5</t>
  </si>
  <si>
    <t>346</t>
  </si>
  <si>
    <t>Manhattan Comm Bd 6</t>
  </si>
  <si>
    <t>Manhattan Comm Bd #6</t>
  </si>
  <si>
    <t>347</t>
  </si>
  <si>
    <t>Manhattan Comm Bd 7</t>
  </si>
  <si>
    <t>Manhattan Comm Bd #7</t>
  </si>
  <si>
    <t>348</t>
  </si>
  <si>
    <t>Manhattan Comm Bd 8</t>
  </si>
  <si>
    <t>Manhattan Comm Bd #8</t>
  </si>
  <si>
    <t>349</t>
  </si>
  <si>
    <t>Manhattan Comm Bd 9</t>
  </si>
  <si>
    <t>Manhattan Comm Bd #9</t>
  </si>
  <si>
    <t>350</t>
  </si>
  <si>
    <t>Manhattan Comm Bd 10</t>
  </si>
  <si>
    <t>Manhattan Comm Bd #10</t>
  </si>
  <si>
    <t>351</t>
  </si>
  <si>
    <t>Manhattan Comm Bd 11</t>
  </si>
  <si>
    <t>Manhattan Comm Bd #11</t>
  </si>
  <si>
    <t>352</t>
  </si>
  <si>
    <t>Manhattan Comm Bd 12</t>
  </si>
  <si>
    <t>Manhattan Comm Bd #12</t>
  </si>
  <si>
    <t>381</t>
  </si>
  <si>
    <t>Bronx Comm Bd 1</t>
  </si>
  <si>
    <t>Bronx Comm Bd #1</t>
  </si>
  <si>
    <t>382</t>
  </si>
  <si>
    <t>Bronx Comm Bd 2</t>
  </si>
  <si>
    <t>Bronx Comm Bd #2</t>
  </si>
  <si>
    <t>383</t>
  </si>
  <si>
    <t>Bronx Comm Bd 3</t>
  </si>
  <si>
    <t>Bronx Comm Bd #3</t>
  </si>
  <si>
    <t>384</t>
  </si>
  <si>
    <t>Bronx Comm Bd 4</t>
  </si>
  <si>
    <t>Bronx Comm Bd #4</t>
  </si>
  <si>
    <t>385</t>
  </si>
  <si>
    <t>Bronx Comm Bd 5</t>
  </si>
  <si>
    <t>Bronx Comm Bd #5</t>
  </si>
  <si>
    <t>386</t>
  </si>
  <si>
    <t>Bronx Comm Bd 6</t>
  </si>
  <si>
    <t>Bronx Comm Bd #6</t>
  </si>
  <si>
    <t>387</t>
  </si>
  <si>
    <t>Bronx Comm Bd 7</t>
  </si>
  <si>
    <t>Bronx Comm Bd #7</t>
  </si>
  <si>
    <t>388</t>
  </si>
  <si>
    <t>Bronx Comm Bd 8</t>
  </si>
  <si>
    <t>Bronx Comm Bd #8</t>
  </si>
  <si>
    <t>389</t>
  </si>
  <si>
    <t>Bronx Comm Bd 9</t>
  </si>
  <si>
    <t>Bronx Comm Bd #9</t>
  </si>
  <si>
    <t>390</t>
  </si>
  <si>
    <t>Bronx Comm Bd 10</t>
  </si>
  <si>
    <t>Bronx Comm Bd #10</t>
  </si>
  <si>
    <t>391</t>
  </si>
  <si>
    <t>Bronx Comm Bd 11</t>
  </si>
  <si>
    <t>Bronx Comm Bd #11</t>
  </si>
  <si>
    <t>392</t>
  </si>
  <si>
    <t>Bronx Comm Bd 12</t>
  </si>
  <si>
    <t>Bronx Comm Bd #12</t>
  </si>
  <si>
    <t>431</t>
  </si>
  <si>
    <t>Queens Comm Bd 1</t>
  </si>
  <si>
    <t>Queens Comm Bd #1</t>
  </si>
  <si>
    <t>432</t>
  </si>
  <si>
    <t>Queens Comm Bd 2</t>
  </si>
  <si>
    <t>Queens Comm Bd #2</t>
  </si>
  <si>
    <t>433</t>
  </si>
  <si>
    <t>Queens Comm Bd 3</t>
  </si>
  <si>
    <t>Queens Comm Bd #3</t>
  </si>
  <si>
    <t>434</t>
  </si>
  <si>
    <t>Queens Comm Bd 4</t>
  </si>
  <si>
    <t>Queens Comm Bd #4</t>
  </si>
  <si>
    <t>435</t>
  </si>
  <si>
    <t>Queens Comm Bd 5</t>
  </si>
  <si>
    <t>Queens Comm Bd #5</t>
  </si>
  <si>
    <t>436</t>
  </si>
  <si>
    <t>Queens Comm Bd 6</t>
  </si>
  <si>
    <t>Queens Comm Bd #6</t>
  </si>
  <si>
    <t>437</t>
  </si>
  <si>
    <t>Queens Comm Bd 7</t>
  </si>
  <si>
    <t>Queens Comm Bd #7</t>
  </si>
  <si>
    <t>438</t>
  </si>
  <si>
    <t>Queens Comm Bd 8</t>
  </si>
  <si>
    <t>Queens Comm Bd #8</t>
  </si>
  <si>
    <t>439</t>
  </si>
  <si>
    <t>Queens Comm Bd 9</t>
  </si>
  <si>
    <t>Queens Comm Bd #9</t>
  </si>
  <si>
    <t>440</t>
  </si>
  <si>
    <t>Queens Comm Bd 10</t>
  </si>
  <si>
    <t>Queens Comm Bd #10</t>
  </si>
  <si>
    <t>441</t>
  </si>
  <si>
    <t>Queens Comm Bd 11</t>
  </si>
  <si>
    <t>Queens Comm Bd #11</t>
  </si>
  <si>
    <t>442</t>
  </si>
  <si>
    <t>Queens Comm Bd 12</t>
  </si>
  <si>
    <t>Queens Comm Bd #12</t>
  </si>
  <si>
    <t>443</t>
  </si>
  <si>
    <t>Queens Comm Bd 13</t>
  </si>
  <si>
    <t>Queens Comm Bd #13</t>
  </si>
  <si>
    <t>444</t>
  </si>
  <si>
    <t>Queens Comm Bd 14</t>
  </si>
  <si>
    <t>Queens Comm Bd #14</t>
  </si>
  <si>
    <t>471</t>
  </si>
  <si>
    <t>Brooklyn Comm Bd 1</t>
  </si>
  <si>
    <t>Brooklyn Comm Bd #1</t>
  </si>
  <si>
    <t>472</t>
  </si>
  <si>
    <t>Brooklyn Comm Bd 2</t>
  </si>
  <si>
    <t>Brooklyn Comm Bd #2</t>
  </si>
  <si>
    <t>473</t>
  </si>
  <si>
    <t>Brooklyn Comm Bd 3</t>
  </si>
  <si>
    <t>Brooklyn Comm Bd #3</t>
  </si>
  <si>
    <t>474</t>
  </si>
  <si>
    <t>Brooklyn Comm Bd 4</t>
  </si>
  <si>
    <t>Brooklyn Comm Bd #4</t>
  </si>
  <si>
    <t>475</t>
  </si>
  <si>
    <t>Brooklyn Comm Bd 5</t>
  </si>
  <si>
    <t>Brooklyn Comm Bd #5</t>
  </si>
  <si>
    <t>476</t>
  </si>
  <si>
    <t>Brooklyn Comm Bd 6</t>
  </si>
  <si>
    <t>Brooklyn Comm Bd #6</t>
  </si>
  <si>
    <t>477</t>
  </si>
  <si>
    <t>Brooklyn Comm Bd 7</t>
  </si>
  <si>
    <t>Brooklyn Comm Bd #7</t>
  </si>
  <si>
    <t>478</t>
  </si>
  <si>
    <t>Brooklyn Comm Bd 8</t>
  </si>
  <si>
    <t>Brooklyn Comm Bd #8</t>
  </si>
  <si>
    <t>479</t>
  </si>
  <si>
    <t>Brooklyn Comm Bd 9</t>
  </si>
  <si>
    <t>Brooklyn Comm Bd #9</t>
  </si>
  <si>
    <t>480</t>
  </si>
  <si>
    <t>Brooklyn Comm Bd 10</t>
  </si>
  <si>
    <t>Brooklyn Comm Bd #10</t>
  </si>
  <si>
    <t>481</t>
  </si>
  <si>
    <t>Brooklyn Comm Bd 11</t>
  </si>
  <si>
    <t>Brooklyn Comm Bd #11</t>
  </si>
  <si>
    <t>482</t>
  </si>
  <si>
    <t>Brooklyn Comm Bd 12</t>
  </si>
  <si>
    <t>Brooklyn Comm Bd #12</t>
  </si>
  <si>
    <t>483</t>
  </si>
  <si>
    <t>Brooklyn Comm Bd 13</t>
  </si>
  <si>
    <t>Brooklyn Comm Bd #13</t>
  </si>
  <si>
    <t>484</t>
  </si>
  <si>
    <t>Brooklyn Comm Bd 14</t>
  </si>
  <si>
    <t>Brooklyn Comm Bd #14</t>
  </si>
  <si>
    <t>485</t>
  </si>
  <si>
    <t>Brooklyn Comm Bd 15</t>
  </si>
  <si>
    <t>Brooklyn Comm Bd #15</t>
  </si>
  <si>
    <t>486</t>
  </si>
  <si>
    <t>Brooklyn Comm Bd 16</t>
  </si>
  <si>
    <t>Brooklyn Comm Bd #16</t>
  </si>
  <si>
    <t>487</t>
  </si>
  <si>
    <t>Brooklyn Comm Bd 17</t>
  </si>
  <si>
    <t>Brooklyn Comm Bd #17</t>
  </si>
  <si>
    <t>488</t>
  </si>
  <si>
    <t>Brooklyn Comm Bd 18</t>
  </si>
  <si>
    <t>Brooklyn Comm Bd #18</t>
  </si>
  <si>
    <t>491</t>
  </si>
  <si>
    <t>Staten Island Comm Bd 1</t>
  </si>
  <si>
    <t>Staten Island Comm Bd #1</t>
  </si>
  <si>
    <t>492</t>
  </si>
  <si>
    <t>Staten Island Comm Bd 2</t>
  </si>
  <si>
    <t>Staten Island Comm Bd #2</t>
  </si>
  <si>
    <t>493</t>
  </si>
  <si>
    <t>Staten Island Comm Bd 3</t>
  </si>
  <si>
    <t>Staten Island Comm Bd #3</t>
  </si>
  <si>
    <t>600</t>
  </si>
  <si>
    <t>Off Admin Trials &amp; Hearings</t>
  </si>
  <si>
    <t>603</t>
  </si>
  <si>
    <t>781</t>
  </si>
  <si>
    <t>Dept of Probation</t>
  </si>
  <si>
    <t>801</t>
  </si>
  <si>
    <t>SBS</t>
  </si>
  <si>
    <t>Dept of Business Services</t>
  </si>
  <si>
    <t>HPD</t>
  </si>
  <si>
    <t>Housing Preservation and Development</t>
  </si>
  <si>
    <t>DOB</t>
  </si>
  <si>
    <t>Dept of Buildings</t>
  </si>
  <si>
    <t>816</t>
  </si>
  <si>
    <t>DOHMH</t>
  </si>
  <si>
    <t>Dept of Health and Mental Hygiene</t>
  </si>
  <si>
    <t>819</t>
  </si>
  <si>
    <t>HHC</t>
  </si>
  <si>
    <t>Health and Hospitals Corporation</t>
  </si>
  <si>
    <t>Trials &amp; Hearings</t>
  </si>
  <si>
    <t>DEP</t>
  </si>
  <si>
    <t>Dept of Environmental Protection</t>
  </si>
  <si>
    <t>Dept Sanit</t>
  </si>
  <si>
    <t>Dept of Sanitation</t>
  </si>
  <si>
    <t>Business Integrity Comm</t>
  </si>
  <si>
    <t>DOF</t>
  </si>
  <si>
    <t>Dept of Finance</t>
  </si>
  <si>
    <t>DOT</t>
  </si>
  <si>
    <t>Dept of Transportation</t>
  </si>
  <si>
    <t>DPR</t>
  </si>
  <si>
    <t>Dept of Parks and Recreation</t>
  </si>
  <si>
    <t>850</t>
  </si>
  <si>
    <t>Dept of Design and Const</t>
  </si>
  <si>
    <t>Dept of Design and Construction</t>
  </si>
  <si>
    <t>DCAS</t>
  </si>
  <si>
    <t>Dept of Citywide Admin. Services</t>
  </si>
  <si>
    <t>DOITT</t>
  </si>
  <si>
    <t>Dept. of Info. Technology &amp; Telecomm.</t>
  </si>
  <si>
    <t>860</t>
  </si>
  <si>
    <t>Dept. of Records &amp; Info Svcs</t>
  </si>
  <si>
    <t>Dept. of Records &amp; Information Services</t>
  </si>
  <si>
    <t>Consumer Aff</t>
  </si>
  <si>
    <t>Dept of Consumer Affairs</t>
  </si>
  <si>
    <t>901</t>
  </si>
  <si>
    <t>DA New York</t>
  </si>
  <si>
    <t>902</t>
  </si>
  <si>
    <t>DA Bronx</t>
  </si>
  <si>
    <t>903</t>
  </si>
  <si>
    <t>DA Kings</t>
  </si>
  <si>
    <t>904</t>
  </si>
  <si>
    <t>DA Queens</t>
  </si>
  <si>
    <t>905</t>
  </si>
  <si>
    <t>DA Richmond</t>
  </si>
  <si>
    <t>906</t>
  </si>
  <si>
    <t>Prosecution Narcotics</t>
  </si>
  <si>
    <t>Office of Prosecution Special Narcotics</t>
  </si>
  <si>
    <t>941</t>
  </si>
  <si>
    <t>PA New York</t>
  </si>
  <si>
    <t>942</t>
  </si>
  <si>
    <t>PA Bronx</t>
  </si>
  <si>
    <t>943</t>
  </si>
  <si>
    <t>PA Kings</t>
  </si>
  <si>
    <t>944</t>
  </si>
  <si>
    <t>PA Queens</t>
  </si>
  <si>
    <t>945</t>
  </si>
  <si>
    <t>PA Richmond</t>
  </si>
  <si>
    <t>1 Total</t>
  </si>
  <si>
    <t>2.1 Total</t>
  </si>
  <si>
    <t>2.2 Total</t>
  </si>
  <si>
    <t>2.3 Total</t>
  </si>
  <si>
    <t>2.4 Total</t>
  </si>
  <si>
    <t>2.5 Total</t>
  </si>
  <si>
    <t>2.6 Total</t>
  </si>
  <si>
    <t>2.7 Total</t>
  </si>
  <si>
    <t>Grand Total</t>
  </si>
  <si>
    <t>TAX AND AUDIT REVENUE CHANGES</t>
  </si>
  <si>
    <t>TAX AND AUDIT REVENUE CHANGES TOTAL</t>
  </si>
  <si>
    <t>MISCELLANEOUS</t>
  </si>
  <si>
    <t>Licenses, Franchises, Etc.</t>
  </si>
  <si>
    <t>Licenses, Franchises, Etc. Subtotal</t>
  </si>
  <si>
    <t>Charges for Service</t>
  </si>
  <si>
    <t>Charges for Service Subtotal</t>
  </si>
  <si>
    <t>Water and Sewage Charges</t>
  </si>
  <si>
    <t>Fines and Forfeitures</t>
  </si>
  <si>
    <t>Fines and Forfeitures Subtotal</t>
  </si>
  <si>
    <t>Rental Income</t>
  </si>
  <si>
    <t>Interest Income</t>
  </si>
  <si>
    <t>Interest Income Subtotal</t>
  </si>
  <si>
    <t>Other Miscellaneous</t>
  </si>
  <si>
    <t>Other Miscellaneous Subtotal</t>
  </si>
  <si>
    <t>MISCELLANEOUS TOTAL</t>
  </si>
  <si>
    <t>GRAND TOTAL</t>
  </si>
  <si>
    <t>SUMMARY</t>
  </si>
  <si>
    <t>Real Estate</t>
  </si>
  <si>
    <t>Sales</t>
  </si>
  <si>
    <t>Mortgage Recording</t>
  </si>
  <si>
    <t>Personal Income</t>
  </si>
  <si>
    <t>General Corporation</t>
  </si>
  <si>
    <t>Unincorporated Business</t>
  </si>
  <si>
    <t>Utility</t>
  </si>
  <si>
    <t>Hotel</t>
  </si>
  <si>
    <t>Commercial Rent</t>
  </si>
  <si>
    <t>Real Property Transfer</t>
  </si>
  <si>
    <t>Cigarette</t>
  </si>
  <si>
    <t>Others</t>
  </si>
  <si>
    <t>Audit</t>
  </si>
  <si>
    <t>TAX AND AUDIT REVENUE TOTAL</t>
  </si>
  <si>
    <t>Charges for Services</t>
  </si>
  <si>
    <t>Unincorporated Business Inc Tax</t>
  </si>
  <si>
    <t>Conveyance Of Real Property Tax</t>
  </si>
  <si>
    <t>Dept of Corrections</t>
  </si>
  <si>
    <t>Sales Of In REM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</si>
</sst>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/>
      <top style="thick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164" fontId="1" fillId="0" borderId="0" xfId="18" applyNumberFormat="1" applyFont="1"/>
    <xf numFmtId="164" fontId="3" fillId="0" borderId="0" xfId="18" applyNumberFormat="1" applyFont="1"/>
    <xf numFmtId="49" fontId="1" fillId="0" borderId="0" xfId="20" applyNumberFormat="1">
      <alignment/>
      <protection/>
    </xf>
    <xf numFmtId="49" fontId="3" fillId="0" borderId="0" xfId="20" applyNumberFormat="1" applyFont="1">
      <alignment/>
      <protection/>
    </xf>
    <xf numFmtId="0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49" fontId="0" fillId="0" borderId="0" xfId="0" applyNumberFormat="1"/>
    <xf numFmtId="0" fontId="1" fillId="0" borderId="0" xfId="20" applyNumberFormat="1">
      <alignment/>
      <protection/>
    </xf>
    <xf numFmtId="0" fontId="6" fillId="0" borderId="0" xfId="0" applyFont="1"/>
    <xf numFmtId="0" fontId="0" fillId="0" borderId="0" xfId="0" applyFont="1"/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8" fillId="0" borderId="0" xfId="20" applyNumberFormat="1" applyFont="1">
      <alignment/>
      <protection/>
    </xf>
    <xf numFmtId="49" fontId="8" fillId="0" borderId="0" xfId="20" applyNumberFormat="1" applyFont="1">
      <alignment/>
      <protection/>
    </xf>
    <xf numFmtId="164" fontId="8" fillId="0" borderId="0" xfId="18" applyNumberFormat="1" applyFont="1"/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2" xfId="18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9" fillId="0" borderId="0" xfId="18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0" fontId="10" fillId="0" borderId="3" xfId="20" applyFont="1" applyBorder="1">
      <alignment/>
      <protection/>
    </xf>
    <xf numFmtId="0" fontId="7" fillId="0" borderId="0" xfId="20" applyNumberFormat="1" applyFont="1">
      <alignment/>
      <protection/>
    </xf>
    <xf numFmtId="0" fontId="11" fillId="0" borderId="3" xfId="0" applyFont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0" xfId="0" applyFont="1" applyBorder="1"/>
    <xf numFmtId="0" fontId="7" fillId="0" borderId="3" xfId="20" applyFont="1" applyBorder="1">
      <alignment/>
      <protection/>
    </xf>
    <xf numFmtId="0" fontId="8" fillId="0" borderId="3" xfId="20" applyFont="1" applyBorder="1">
      <alignment/>
      <protection/>
    </xf>
    <xf numFmtId="5" fontId="8" fillId="0" borderId="0" xfId="18" applyNumberFormat="1" applyFont="1"/>
    <xf numFmtId="5" fontId="7" fillId="0" borderId="3" xfId="18" applyNumberFormat="1" applyFont="1" applyBorder="1"/>
    <xf numFmtId="5" fontId="10" fillId="0" borderId="3" xfId="18" applyNumberFormat="1" applyFont="1" applyBorder="1"/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4" xfId="0" applyFont="1" applyBorder="1"/>
    <xf numFmtId="0" fontId="6" fillId="0" borderId="0" xfId="0" applyFont="1" applyBorder="1"/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Fill="1">
      <alignment/>
      <protection/>
    </xf>
    <xf numFmtId="0" fontId="6" fillId="0" borderId="4" xfId="0" applyFont="1" applyBorder="1" applyAlignment="1">
      <alignment vertical="center"/>
    </xf>
    <xf numFmtId="0" fontId="0" fillId="0" borderId="0" xfId="0" applyFont="1"/>
    <xf numFmtId="0" fontId="8" fillId="0" borderId="0" xfId="20" applyFont="1" applyFill="1">
      <alignment/>
      <protection/>
    </xf>
    <xf numFmtId="164" fontId="8" fillId="0" borderId="0" xfId="18" applyNumberFormat="1" applyFont="1" applyFill="1" applyBorder="1" applyAlignment="1">
      <alignment horizontal="right" vertical="center" wrapText="1"/>
    </xf>
    <xf numFmtId="164" fontId="8" fillId="0" borderId="0" xfId="18" applyNumberFormat="1" applyFont="1" applyFill="1" applyBorder="1" applyAlignment="1">
      <alignment vertical="center" wrapText="1"/>
    </xf>
    <xf numFmtId="5" fontId="8" fillId="0" borderId="0" xfId="18" applyNumberFormat="1" applyFont="1" applyFill="1" applyBorder="1" applyAlignment="1">
      <alignment vertical="center" wrapText="1"/>
    </xf>
    <xf numFmtId="5" fontId="7" fillId="0" borderId="4" xfId="18" applyNumberFormat="1" applyFont="1" applyFill="1" applyBorder="1" applyAlignment="1">
      <alignment horizontal="right" vertical="center" wrapText="1"/>
    </xf>
    <xf numFmtId="5" fontId="8" fillId="0" borderId="0" xfId="18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 topLeftCell="A1">
      <selection activeCell="A33" sqref="A33"/>
    </sheetView>
  </sheetViews>
  <sheetFormatPr defaultColWidth="9.140625" defaultRowHeight="15"/>
  <cols>
    <col min="1" max="1" width="86.00390625" style="1" bestFit="1" customWidth="1"/>
    <col min="2" max="2" width="4.7109375" style="1" bestFit="1" customWidth="1"/>
    <col min="3" max="3" width="73.28125" style="1" customWidth="1"/>
    <col min="4" max="5" width="45.421875" style="1" customWidth="1"/>
    <col min="6" max="6" width="41.140625" style="1" customWidth="1"/>
    <col min="7" max="7" width="73.28125" style="1" bestFit="1" customWidth="1"/>
    <col min="8" max="9" width="45.421875" style="1" customWidth="1"/>
    <col min="11" max="240" width="9.140625" style="1" customWidth="1"/>
    <col min="241" max="241" width="86.00390625" style="1" bestFit="1" customWidth="1"/>
    <col min="242" max="242" width="9.140625" style="1" customWidth="1"/>
    <col min="243" max="243" width="28.00390625" style="1" customWidth="1"/>
    <col min="244" max="244" width="9.140625" style="1" customWidth="1"/>
    <col min="245" max="246" width="41.140625" style="1" customWidth="1"/>
    <col min="247" max="247" width="50.8515625" style="1" customWidth="1"/>
    <col min="248" max="248" width="40.140625" style="1" customWidth="1"/>
    <col min="249" max="249" width="15.421875" style="1" customWidth="1"/>
    <col min="250" max="250" width="45.140625" style="1" customWidth="1"/>
    <col min="251" max="253" width="41.140625" style="1" customWidth="1"/>
    <col min="254" max="496" width="9.140625" style="1" customWidth="1"/>
    <col min="497" max="497" width="86.00390625" style="1" bestFit="1" customWidth="1"/>
    <col min="498" max="498" width="9.140625" style="1" customWidth="1"/>
    <col min="499" max="499" width="28.00390625" style="1" customWidth="1"/>
    <col min="500" max="500" width="9.140625" style="1" customWidth="1"/>
    <col min="501" max="502" width="41.140625" style="1" customWidth="1"/>
    <col min="503" max="503" width="50.8515625" style="1" customWidth="1"/>
    <col min="504" max="504" width="40.140625" style="1" customWidth="1"/>
    <col min="505" max="505" width="15.421875" style="1" customWidth="1"/>
    <col min="506" max="506" width="45.140625" style="1" customWidth="1"/>
    <col min="507" max="509" width="41.140625" style="1" customWidth="1"/>
    <col min="510" max="752" width="9.140625" style="1" customWidth="1"/>
    <col min="753" max="753" width="86.00390625" style="1" bestFit="1" customWidth="1"/>
    <col min="754" max="754" width="9.140625" style="1" customWidth="1"/>
    <col min="755" max="755" width="28.00390625" style="1" customWidth="1"/>
    <col min="756" max="756" width="9.140625" style="1" customWidth="1"/>
    <col min="757" max="758" width="41.140625" style="1" customWidth="1"/>
    <col min="759" max="759" width="50.8515625" style="1" customWidth="1"/>
    <col min="760" max="760" width="40.140625" style="1" customWidth="1"/>
    <col min="761" max="761" width="15.421875" style="1" customWidth="1"/>
    <col min="762" max="762" width="45.140625" style="1" customWidth="1"/>
    <col min="763" max="765" width="41.140625" style="1" customWidth="1"/>
    <col min="766" max="1008" width="9.140625" style="1" customWidth="1"/>
    <col min="1009" max="1009" width="86.00390625" style="1" bestFit="1" customWidth="1"/>
    <col min="1010" max="1010" width="9.140625" style="1" customWidth="1"/>
    <col min="1011" max="1011" width="28.00390625" style="1" customWidth="1"/>
    <col min="1012" max="1012" width="9.140625" style="1" customWidth="1"/>
    <col min="1013" max="1014" width="41.140625" style="1" customWidth="1"/>
    <col min="1015" max="1015" width="50.8515625" style="1" customWidth="1"/>
    <col min="1016" max="1016" width="40.140625" style="1" customWidth="1"/>
    <col min="1017" max="1017" width="15.421875" style="1" customWidth="1"/>
    <col min="1018" max="1018" width="45.140625" style="1" customWidth="1"/>
    <col min="1019" max="1021" width="41.140625" style="1" customWidth="1"/>
    <col min="1022" max="1264" width="9.140625" style="1" customWidth="1"/>
    <col min="1265" max="1265" width="86.00390625" style="1" bestFit="1" customWidth="1"/>
    <col min="1266" max="1266" width="9.140625" style="1" customWidth="1"/>
    <col min="1267" max="1267" width="28.00390625" style="1" customWidth="1"/>
    <col min="1268" max="1268" width="9.140625" style="1" customWidth="1"/>
    <col min="1269" max="1270" width="41.140625" style="1" customWidth="1"/>
    <col min="1271" max="1271" width="50.8515625" style="1" customWidth="1"/>
    <col min="1272" max="1272" width="40.140625" style="1" customWidth="1"/>
    <col min="1273" max="1273" width="15.421875" style="1" customWidth="1"/>
    <col min="1274" max="1274" width="45.140625" style="1" customWidth="1"/>
    <col min="1275" max="1277" width="41.140625" style="1" customWidth="1"/>
    <col min="1278" max="1520" width="9.140625" style="1" customWidth="1"/>
    <col min="1521" max="1521" width="86.00390625" style="1" bestFit="1" customWidth="1"/>
    <col min="1522" max="1522" width="9.140625" style="1" customWidth="1"/>
    <col min="1523" max="1523" width="28.00390625" style="1" customWidth="1"/>
    <col min="1524" max="1524" width="9.140625" style="1" customWidth="1"/>
    <col min="1525" max="1526" width="41.140625" style="1" customWidth="1"/>
    <col min="1527" max="1527" width="50.8515625" style="1" customWidth="1"/>
    <col min="1528" max="1528" width="40.140625" style="1" customWidth="1"/>
    <col min="1529" max="1529" width="15.421875" style="1" customWidth="1"/>
    <col min="1530" max="1530" width="45.140625" style="1" customWidth="1"/>
    <col min="1531" max="1533" width="41.140625" style="1" customWidth="1"/>
    <col min="1534" max="1776" width="9.140625" style="1" customWidth="1"/>
    <col min="1777" max="1777" width="86.00390625" style="1" bestFit="1" customWidth="1"/>
    <col min="1778" max="1778" width="9.140625" style="1" customWidth="1"/>
    <col min="1779" max="1779" width="28.00390625" style="1" customWidth="1"/>
    <col min="1780" max="1780" width="9.140625" style="1" customWidth="1"/>
    <col min="1781" max="1782" width="41.140625" style="1" customWidth="1"/>
    <col min="1783" max="1783" width="50.8515625" style="1" customWidth="1"/>
    <col min="1784" max="1784" width="40.140625" style="1" customWidth="1"/>
    <col min="1785" max="1785" width="15.421875" style="1" customWidth="1"/>
    <col min="1786" max="1786" width="45.140625" style="1" customWidth="1"/>
    <col min="1787" max="1789" width="41.140625" style="1" customWidth="1"/>
    <col min="1790" max="2032" width="9.140625" style="1" customWidth="1"/>
    <col min="2033" max="2033" width="86.00390625" style="1" bestFit="1" customWidth="1"/>
    <col min="2034" max="2034" width="9.140625" style="1" customWidth="1"/>
    <col min="2035" max="2035" width="28.00390625" style="1" customWidth="1"/>
    <col min="2036" max="2036" width="9.140625" style="1" customWidth="1"/>
    <col min="2037" max="2038" width="41.140625" style="1" customWidth="1"/>
    <col min="2039" max="2039" width="50.8515625" style="1" customWidth="1"/>
    <col min="2040" max="2040" width="40.140625" style="1" customWidth="1"/>
    <col min="2041" max="2041" width="15.421875" style="1" customWidth="1"/>
    <col min="2042" max="2042" width="45.140625" style="1" customWidth="1"/>
    <col min="2043" max="2045" width="41.140625" style="1" customWidth="1"/>
    <col min="2046" max="2288" width="9.140625" style="1" customWidth="1"/>
    <col min="2289" max="2289" width="86.00390625" style="1" bestFit="1" customWidth="1"/>
    <col min="2290" max="2290" width="9.140625" style="1" customWidth="1"/>
    <col min="2291" max="2291" width="28.00390625" style="1" customWidth="1"/>
    <col min="2292" max="2292" width="9.140625" style="1" customWidth="1"/>
    <col min="2293" max="2294" width="41.140625" style="1" customWidth="1"/>
    <col min="2295" max="2295" width="50.8515625" style="1" customWidth="1"/>
    <col min="2296" max="2296" width="40.140625" style="1" customWidth="1"/>
    <col min="2297" max="2297" width="15.421875" style="1" customWidth="1"/>
    <col min="2298" max="2298" width="45.140625" style="1" customWidth="1"/>
    <col min="2299" max="2301" width="41.140625" style="1" customWidth="1"/>
    <col min="2302" max="2544" width="9.140625" style="1" customWidth="1"/>
    <col min="2545" max="2545" width="86.00390625" style="1" bestFit="1" customWidth="1"/>
    <col min="2546" max="2546" width="9.140625" style="1" customWidth="1"/>
    <col min="2547" max="2547" width="28.00390625" style="1" customWidth="1"/>
    <col min="2548" max="2548" width="9.140625" style="1" customWidth="1"/>
    <col min="2549" max="2550" width="41.140625" style="1" customWidth="1"/>
    <col min="2551" max="2551" width="50.8515625" style="1" customWidth="1"/>
    <col min="2552" max="2552" width="40.140625" style="1" customWidth="1"/>
    <col min="2553" max="2553" width="15.421875" style="1" customWidth="1"/>
    <col min="2554" max="2554" width="45.140625" style="1" customWidth="1"/>
    <col min="2555" max="2557" width="41.140625" style="1" customWidth="1"/>
    <col min="2558" max="2800" width="9.140625" style="1" customWidth="1"/>
    <col min="2801" max="2801" width="86.00390625" style="1" bestFit="1" customWidth="1"/>
    <col min="2802" max="2802" width="9.140625" style="1" customWidth="1"/>
    <col min="2803" max="2803" width="28.00390625" style="1" customWidth="1"/>
    <col min="2804" max="2804" width="9.140625" style="1" customWidth="1"/>
    <col min="2805" max="2806" width="41.140625" style="1" customWidth="1"/>
    <col min="2807" max="2807" width="50.8515625" style="1" customWidth="1"/>
    <col min="2808" max="2808" width="40.140625" style="1" customWidth="1"/>
    <col min="2809" max="2809" width="15.421875" style="1" customWidth="1"/>
    <col min="2810" max="2810" width="45.140625" style="1" customWidth="1"/>
    <col min="2811" max="2813" width="41.140625" style="1" customWidth="1"/>
    <col min="2814" max="3056" width="9.140625" style="1" customWidth="1"/>
    <col min="3057" max="3057" width="86.00390625" style="1" bestFit="1" customWidth="1"/>
    <col min="3058" max="3058" width="9.140625" style="1" customWidth="1"/>
    <col min="3059" max="3059" width="28.00390625" style="1" customWidth="1"/>
    <col min="3060" max="3060" width="9.140625" style="1" customWidth="1"/>
    <col min="3061" max="3062" width="41.140625" style="1" customWidth="1"/>
    <col min="3063" max="3063" width="50.8515625" style="1" customWidth="1"/>
    <col min="3064" max="3064" width="40.140625" style="1" customWidth="1"/>
    <col min="3065" max="3065" width="15.421875" style="1" customWidth="1"/>
    <col min="3066" max="3066" width="45.140625" style="1" customWidth="1"/>
    <col min="3067" max="3069" width="41.140625" style="1" customWidth="1"/>
    <col min="3070" max="3312" width="9.140625" style="1" customWidth="1"/>
    <col min="3313" max="3313" width="86.00390625" style="1" bestFit="1" customWidth="1"/>
    <col min="3314" max="3314" width="9.140625" style="1" customWidth="1"/>
    <col min="3315" max="3315" width="28.00390625" style="1" customWidth="1"/>
    <col min="3316" max="3316" width="9.140625" style="1" customWidth="1"/>
    <col min="3317" max="3318" width="41.140625" style="1" customWidth="1"/>
    <col min="3319" max="3319" width="50.8515625" style="1" customWidth="1"/>
    <col min="3320" max="3320" width="40.140625" style="1" customWidth="1"/>
    <col min="3321" max="3321" width="15.421875" style="1" customWidth="1"/>
    <col min="3322" max="3322" width="45.140625" style="1" customWidth="1"/>
    <col min="3323" max="3325" width="41.140625" style="1" customWidth="1"/>
    <col min="3326" max="3568" width="9.140625" style="1" customWidth="1"/>
    <col min="3569" max="3569" width="86.00390625" style="1" bestFit="1" customWidth="1"/>
    <col min="3570" max="3570" width="9.140625" style="1" customWidth="1"/>
    <col min="3571" max="3571" width="28.00390625" style="1" customWidth="1"/>
    <col min="3572" max="3572" width="9.140625" style="1" customWidth="1"/>
    <col min="3573" max="3574" width="41.140625" style="1" customWidth="1"/>
    <col min="3575" max="3575" width="50.8515625" style="1" customWidth="1"/>
    <col min="3576" max="3576" width="40.140625" style="1" customWidth="1"/>
    <col min="3577" max="3577" width="15.421875" style="1" customWidth="1"/>
    <col min="3578" max="3578" width="45.140625" style="1" customWidth="1"/>
    <col min="3579" max="3581" width="41.140625" style="1" customWidth="1"/>
    <col min="3582" max="3824" width="9.140625" style="1" customWidth="1"/>
    <col min="3825" max="3825" width="86.00390625" style="1" bestFit="1" customWidth="1"/>
    <col min="3826" max="3826" width="9.140625" style="1" customWidth="1"/>
    <col min="3827" max="3827" width="28.00390625" style="1" customWidth="1"/>
    <col min="3828" max="3828" width="9.140625" style="1" customWidth="1"/>
    <col min="3829" max="3830" width="41.140625" style="1" customWidth="1"/>
    <col min="3831" max="3831" width="50.8515625" style="1" customWidth="1"/>
    <col min="3832" max="3832" width="40.140625" style="1" customWidth="1"/>
    <col min="3833" max="3833" width="15.421875" style="1" customWidth="1"/>
    <col min="3834" max="3834" width="45.140625" style="1" customWidth="1"/>
    <col min="3835" max="3837" width="41.140625" style="1" customWidth="1"/>
    <col min="3838" max="4080" width="9.140625" style="1" customWidth="1"/>
    <col min="4081" max="4081" width="86.00390625" style="1" bestFit="1" customWidth="1"/>
    <col min="4082" max="4082" width="9.140625" style="1" customWidth="1"/>
    <col min="4083" max="4083" width="28.00390625" style="1" customWidth="1"/>
    <col min="4084" max="4084" width="9.140625" style="1" customWidth="1"/>
    <col min="4085" max="4086" width="41.140625" style="1" customWidth="1"/>
    <col min="4087" max="4087" width="50.8515625" style="1" customWidth="1"/>
    <col min="4088" max="4088" width="40.140625" style="1" customWidth="1"/>
    <col min="4089" max="4089" width="15.421875" style="1" customWidth="1"/>
    <col min="4090" max="4090" width="45.140625" style="1" customWidth="1"/>
    <col min="4091" max="4093" width="41.140625" style="1" customWidth="1"/>
    <col min="4094" max="4336" width="9.140625" style="1" customWidth="1"/>
    <col min="4337" max="4337" width="86.00390625" style="1" bestFit="1" customWidth="1"/>
    <col min="4338" max="4338" width="9.140625" style="1" customWidth="1"/>
    <col min="4339" max="4339" width="28.00390625" style="1" customWidth="1"/>
    <col min="4340" max="4340" width="9.140625" style="1" customWidth="1"/>
    <col min="4341" max="4342" width="41.140625" style="1" customWidth="1"/>
    <col min="4343" max="4343" width="50.8515625" style="1" customWidth="1"/>
    <col min="4344" max="4344" width="40.140625" style="1" customWidth="1"/>
    <col min="4345" max="4345" width="15.421875" style="1" customWidth="1"/>
    <col min="4346" max="4346" width="45.140625" style="1" customWidth="1"/>
    <col min="4347" max="4349" width="41.140625" style="1" customWidth="1"/>
    <col min="4350" max="4592" width="9.140625" style="1" customWidth="1"/>
    <col min="4593" max="4593" width="86.00390625" style="1" bestFit="1" customWidth="1"/>
    <col min="4594" max="4594" width="9.140625" style="1" customWidth="1"/>
    <col min="4595" max="4595" width="28.00390625" style="1" customWidth="1"/>
    <col min="4596" max="4596" width="9.140625" style="1" customWidth="1"/>
    <col min="4597" max="4598" width="41.140625" style="1" customWidth="1"/>
    <col min="4599" max="4599" width="50.8515625" style="1" customWidth="1"/>
    <col min="4600" max="4600" width="40.140625" style="1" customWidth="1"/>
    <col min="4601" max="4601" width="15.421875" style="1" customWidth="1"/>
    <col min="4602" max="4602" width="45.140625" style="1" customWidth="1"/>
    <col min="4603" max="4605" width="41.140625" style="1" customWidth="1"/>
    <col min="4606" max="4848" width="9.140625" style="1" customWidth="1"/>
    <col min="4849" max="4849" width="86.00390625" style="1" bestFit="1" customWidth="1"/>
    <col min="4850" max="4850" width="9.140625" style="1" customWidth="1"/>
    <col min="4851" max="4851" width="28.00390625" style="1" customWidth="1"/>
    <col min="4852" max="4852" width="9.140625" style="1" customWidth="1"/>
    <col min="4853" max="4854" width="41.140625" style="1" customWidth="1"/>
    <col min="4855" max="4855" width="50.8515625" style="1" customWidth="1"/>
    <col min="4856" max="4856" width="40.140625" style="1" customWidth="1"/>
    <col min="4857" max="4857" width="15.421875" style="1" customWidth="1"/>
    <col min="4858" max="4858" width="45.140625" style="1" customWidth="1"/>
    <col min="4859" max="4861" width="41.140625" style="1" customWidth="1"/>
    <col min="4862" max="5104" width="9.140625" style="1" customWidth="1"/>
    <col min="5105" max="5105" width="86.00390625" style="1" bestFit="1" customWidth="1"/>
    <col min="5106" max="5106" width="9.140625" style="1" customWidth="1"/>
    <col min="5107" max="5107" width="28.00390625" style="1" customWidth="1"/>
    <col min="5108" max="5108" width="9.140625" style="1" customWidth="1"/>
    <col min="5109" max="5110" width="41.140625" style="1" customWidth="1"/>
    <col min="5111" max="5111" width="50.8515625" style="1" customWidth="1"/>
    <col min="5112" max="5112" width="40.140625" style="1" customWidth="1"/>
    <col min="5113" max="5113" width="15.421875" style="1" customWidth="1"/>
    <col min="5114" max="5114" width="45.140625" style="1" customWidth="1"/>
    <col min="5115" max="5117" width="41.140625" style="1" customWidth="1"/>
    <col min="5118" max="5360" width="9.140625" style="1" customWidth="1"/>
    <col min="5361" max="5361" width="86.00390625" style="1" bestFit="1" customWidth="1"/>
    <col min="5362" max="5362" width="9.140625" style="1" customWidth="1"/>
    <col min="5363" max="5363" width="28.00390625" style="1" customWidth="1"/>
    <col min="5364" max="5364" width="9.140625" style="1" customWidth="1"/>
    <col min="5365" max="5366" width="41.140625" style="1" customWidth="1"/>
    <col min="5367" max="5367" width="50.8515625" style="1" customWidth="1"/>
    <col min="5368" max="5368" width="40.140625" style="1" customWidth="1"/>
    <col min="5369" max="5369" width="15.421875" style="1" customWidth="1"/>
    <col min="5370" max="5370" width="45.140625" style="1" customWidth="1"/>
    <col min="5371" max="5373" width="41.140625" style="1" customWidth="1"/>
    <col min="5374" max="5616" width="9.140625" style="1" customWidth="1"/>
    <col min="5617" max="5617" width="86.00390625" style="1" bestFit="1" customWidth="1"/>
    <col min="5618" max="5618" width="9.140625" style="1" customWidth="1"/>
    <col min="5619" max="5619" width="28.00390625" style="1" customWidth="1"/>
    <col min="5620" max="5620" width="9.140625" style="1" customWidth="1"/>
    <col min="5621" max="5622" width="41.140625" style="1" customWidth="1"/>
    <col min="5623" max="5623" width="50.8515625" style="1" customWidth="1"/>
    <col min="5624" max="5624" width="40.140625" style="1" customWidth="1"/>
    <col min="5625" max="5625" width="15.421875" style="1" customWidth="1"/>
    <col min="5626" max="5626" width="45.140625" style="1" customWidth="1"/>
    <col min="5627" max="5629" width="41.140625" style="1" customWidth="1"/>
    <col min="5630" max="5872" width="9.140625" style="1" customWidth="1"/>
    <col min="5873" max="5873" width="86.00390625" style="1" bestFit="1" customWidth="1"/>
    <col min="5874" max="5874" width="9.140625" style="1" customWidth="1"/>
    <col min="5875" max="5875" width="28.00390625" style="1" customWidth="1"/>
    <col min="5876" max="5876" width="9.140625" style="1" customWidth="1"/>
    <col min="5877" max="5878" width="41.140625" style="1" customWidth="1"/>
    <col min="5879" max="5879" width="50.8515625" style="1" customWidth="1"/>
    <col min="5880" max="5880" width="40.140625" style="1" customWidth="1"/>
    <col min="5881" max="5881" width="15.421875" style="1" customWidth="1"/>
    <col min="5882" max="5882" width="45.140625" style="1" customWidth="1"/>
    <col min="5883" max="5885" width="41.140625" style="1" customWidth="1"/>
    <col min="5886" max="6128" width="9.140625" style="1" customWidth="1"/>
    <col min="6129" max="6129" width="86.00390625" style="1" bestFit="1" customWidth="1"/>
    <col min="6130" max="6130" width="9.140625" style="1" customWidth="1"/>
    <col min="6131" max="6131" width="28.00390625" style="1" customWidth="1"/>
    <col min="6132" max="6132" width="9.140625" style="1" customWidth="1"/>
    <col min="6133" max="6134" width="41.140625" style="1" customWidth="1"/>
    <col min="6135" max="6135" width="50.8515625" style="1" customWidth="1"/>
    <col min="6136" max="6136" width="40.140625" style="1" customWidth="1"/>
    <col min="6137" max="6137" width="15.421875" style="1" customWidth="1"/>
    <col min="6138" max="6138" width="45.140625" style="1" customWidth="1"/>
    <col min="6139" max="6141" width="41.140625" style="1" customWidth="1"/>
    <col min="6142" max="6384" width="9.140625" style="1" customWidth="1"/>
    <col min="6385" max="6385" width="86.00390625" style="1" bestFit="1" customWidth="1"/>
    <col min="6386" max="6386" width="9.140625" style="1" customWidth="1"/>
    <col min="6387" max="6387" width="28.00390625" style="1" customWidth="1"/>
    <col min="6388" max="6388" width="9.140625" style="1" customWidth="1"/>
    <col min="6389" max="6390" width="41.140625" style="1" customWidth="1"/>
    <col min="6391" max="6391" width="50.8515625" style="1" customWidth="1"/>
    <col min="6392" max="6392" width="40.140625" style="1" customWidth="1"/>
    <col min="6393" max="6393" width="15.421875" style="1" customWidth="1"/>
    <col min="6394" max="6394" width="45.140625" style="1" customWidth="1"/>
    <col min="6395" max="6397" width="41.140625" style="1" customWidth="1"/>
    <col min="6398" max="6640" width="9.140625" style="1" customWidth="1"/>
    <col min="6641" max="6641" width="86.00390625" style="1" bestFit="1" customWidth="1"/>
    <col min="6642" max="6642" width="9.140625" style="1" customWidth="1"/>
    <col min="6643" max="6643" width="28.00390625" style="1" customWidth="1"/>
    <col min="6644" max="6644" width="9.140625" style="1" customWidth="1"/>
    <col min="6645" max="6646" width="41.140625" style="1" customWidth="1"/>
    <col min="6647" max="6647" width="50.8515625" style="1" customWidth="1"/>
    <col min="6648" max="6648" width="40.140625" style="1" customWidth="1"/>
    <col min="6649" max="6649" width="15.421875" style="1" customWidth="1"/>
    <col min="6650" max="6650" width="45.140625" style="1" customWidth="1"/>
    <col min="6651" max="6653" width="41.140625" style="1" customWidth="1"/>
    <col min="6654" max="6896" width="9.140625" style="1" customWidth="1"/>
    <col min="6897" max="6897" width="86.00390625" style="1" bestFit="1" customWidth="1"/>
    <col min="6898" max="6898" width="9.140625" style="1" customWidth="1"/>
    <col min="6899" max="6899" width="28.00390625" style="1" customWidth="1"/>
    <col min="6900" max="6900" width="9.140625" style="1" customWidth="1"/>
    <col min="6901" max="6902" width="41.140625" style="1" customWidth="1"/>
    <col min="6903" max="6903" width="50.8515625" style="1" customWidth="1"/>
    <col min="6904" max="6904" width="40.140625" style="1" customWidth="1"/>
    <col min="6905" max="6905" width="15.421875" style="1" customWidth="1"/>
    <col min="6906" max="6906" width="45.140625" style="1" customWidth="1"/>
    <col min="6907" max="6909" width="41.140625" style="1" customWidth="1"/>
    <col min="6910" max="7152" width="9.140625" style="1" customWidth="1"/>
    <col min="7153" max="7153" width="86.00390625" style="1" bestFit="1" customWidth="1"/>
    <col min="7154" max="7154" width="9.140625" style="1" customWidth="1"/>
    <col min="7155" max="7155" width="28.00390625" style="1" customWidth="1"/>
    <col min="7156" max="7156" width="9.140625" style="1" customWidth="1"/>
    <col min="7157" max="7158" width="41.140625" style="1" customWidth="1"/>
    <col min="7159" max="7159" width="50.8515625" style="1" customWidth="1"/>
    <col min="7160" max="7160" width="40.140625" style="1" customWidth="1"/>
    <col min="7161" max="7161" width="15.421875" style="1" customWidth="1"/>
    <col min="7162" max="7162" width="45.140625" style="1" customWidth="1"/>
    <col min="7163" max="7165" width="41.140625" style="1" customWidth="1"/>
    <col min="7166" max="7408" width="9.140625" style="1" customWidth="1"/>
    <col min="7409" max="7409" width="86.00390625" style="1" bestFit="1" customWidth="1"/>
    <col min="7410" max="7410" width="9.140625" style="1" customWidth="1"/>
    <col min="7411" max="7411" width="28.00390625" style="1" customWidth="1"/>
    <col min="7412" max="7412" width="9.140625" style="1" customWidth="1"/>
    <col min="7413" max="7414" width="41.140625" style="1" customWidth="1"/>
    <col min="7415" max="7415" width="50.8515625" style="1" customWidth="1"/>
    <col min="7416" max="7416" width="40.140625" style="1" customWidth="1"/>
    <col min="7417" max="7417" width="15.421875" style="1" customWidth="1"/>
    <col min="7418" max="7418" width="45.140625" style="1" customWidth="1"/>
    <col min="7419" max="7421" width="41.140625" style="1" customWidth="1"/>
    <col min="7422" max="7664" width="9.140625" style="1" customWidth="1"/>
    <col min="7665" max="7665" width="86.00390625" style="1" bestFit="1" customWidth="1"/>
    <col min="7666" max="7666" width="9.140625" style="1" customWidth="1"/>
    <col min="7667" max="7667" width="28.00390625" style="1" customWidth="1"/>
    <col min="7668" max="7668" width="9.140625" style="1" customWidth="1"/>
    <col min="7669" max="7670" width="41.140625" style="1" customWidth="1"/>
    <col min="7671" max="7671" width="50.8515625" style="1" customWidth="1"/>
    <col min="7672" max="7672" width="40.140625" style="1" customWidth="1"/>
    <col min="7673" max="7673" width="15.421875" style="1" customWidth="1"/>
    <col min="7674" max="7674" width="45.140625" style="1" customWidth="1"/>
    <col min="7675" max="7677" width="41.140625" style="1" customWidth="1"/>
    <col min="7678" max="7920" width="9.140625" style="1" customWidth="1"/>
    <col min="7921" max="7921" width="86.00390625" style="1" bestFit="1" customWidth="1"/>
    <col min="7922" max="7922" width="9.140625" style="1" customWidth="1"/>
    <col min="7923" max="7923" width="28.00390625" style="1" customWidth="1"/>
    <col min="7924" max="7924" width="9.140625" style="1" customWidth="1"/>
    <col min="7925" max="7926" width="41.140625" style="1" customWidth="1"/>
    <col min="7927" max="7927" width="50.8515625" style="1" customWidth="1"/>
    <col min="7928" max="7928" width="40.140625" style="1" customWidth="1"/>
    <col min="7929" max="7929" width="15.421875" style="1" customWidth="1"/>
    <col min="7930" max="7930" width="45.140625" style="1" customWidth="1"/>
    <col min="7931" max="7933" width="41.140625" style="1" customWidth="1"/>
    <col min="7934" max="8176" width="9.140625" style="1" customWidth="1"/>
    <col min="8177" max="8177" width="86.00390625" style="1" bestFit="1" customWidth="1"/>
    <col min="8178" max="8178" width="9.140625" style="1" customWidth="1"/>
    <col min="8179" max="8179" width="28.00390625" style="1" customWidth="1"/>
    <col min="8180" max="8180" width="9.140625" style="1" customWidth="1"/>
    <col min="8181" max="8182" width="41.140625" style="1" customWidth="1"/>
    <col min="8183" max="8183" width="50.8515625" style="1" customWidth="1"/>
    <col min="8184" max="8184" width="40.140625" style="1" customWidth="1"/>
    <col min="8185" max="8185" width="15.421875" style="1" customWidth="1"/>
    <col min="8186" max="8186" width="45.140625" style="1" customWidth="1"/>
    <col min="8187" max="8189" width="41.140625" style="1" customWidth="1"/>
    <col min="8190" max="8432" width="9.140625" style="1" customWidth="1"/>
    <col min="8433" max="8433" width="86.00390625" style="1" bestFit="1" customWidth="1"/>
    <col min="8434" max="8434" width="9.140625" style="1" customWidth="1"/>
    <col min="8435" max="8435" width="28.00390625" style="1" customWidth="1"/>
    <col min="8436" max="8436" width="9.140625" style="1" customWidth="1"/>
    <col min="8437" max="8438" width="41.140625" style="1" customWidth="1"/>
    <col min="8439" max="8439" width="50.8515625" style="1" customWidth="1"/>
    <col min="8440" max="8440" width="40.140625" style="1" customWidth="1"/>
    <col min="8441" max="8441" width="15.421875" style="1" customWidth="1"/>
    <col min="8442" max="8442" width="45.140625" style="1" customWidth="1"/>
    <col min="8443" max="8445" width="41.140625" style="1" customWidth="1"/>
    <col min="8446" max="8688" width="9.140625" style="1" customWidth="1"/>
    <col min="8689" max="8689" width="86.00390625" style="1" bestFit="1" customWidth="1"/>
    <col min="8690" max="8690" width="9.140625" style="1" customWidth="1"/>
    <col min="8691" max="8691" width="28.00390625" style="1" customWidth="1"/>
    <col min="8692" max="8692" width="9.140625" style="1" customWidth="1"/>
    <col min="8693" max="8694" width="41.140625" style="1" customWidth="1"/>
    <col min="8695" max="8695" width="50.8515625" style="1" customWidth="1"/>
    <col min="8696" max="8696" width="40.140625" style="1" customWidth="1"/>
    <col min="8697" max="8697" width="15.421875" style="1" customWidth="1"/>
    <col min="8698" max="8698" width="45.140625" style="1" customWidth="1"/>
    <col min="8699" max="8701" width="41.140625" style="1" customWidth="1"/>
    <col min="8702" max="8944" width="9.140625" style="1" customWidth="1"/>
    <col min="8945" max="8945" width="86.00390625" style="1" bestFit="1" customWidth="1"/>
    <col min="8946" max="8946" width="9.140625" style="1" customWidth="1"/>
    <col min="8947" max="8947" width="28.00390625" style="1" customWidth="1"/>
    <col min="8948" max="8948" width="9.140625" style="1" customWidth="1"/>
    <col min="8949" max="8950" width="41.140625" style="1" customWidth="1"/>
    <col min="8951" max="8951" width="50.8515625" style="1" customWidth="1"/>
    <col min="8952" max="8952" width="40.140625" style="1" customWidth="1"/>
    <col min="8953" max="8953" width="15.421875" style="1" customWidth="1"/>
    <col min="8954" max="8954" width="45.140625" style="1" customWidth="1"/>
    <col min="8955" max="8957" width="41.140625" style="1" customWidth="1"/>
    <col min="8958" max="9200" width="9.140625" style="1" customWidth="1"/>
    <col min="9201" max="9201" width="86.00390625" style="1" bestFit="1" customWidth="1"/>
    <col min="9202" max="9202" width="9.140625" style="1" customWidth="1"/>
    <col min="9203" max="9203" width="28.00390625" style="1" customWidth="1"/>
    <col min="9204" max="9204" width="9.140625" style="1" customWidth="1"/>
    <col min="9205" max="9206" width="41.140625" style="1" customWidth="1"/>
    <col min="9207" max="9207" width="50.8515625" style="1" customWidth="1"/>
    <col min="9208" max="9208" width="40.140625" style="1" customWidth="1"/>
    <col min="9209" max="9209" width="15.421875" style="1" customWidth="1"/>
    <col min="9210" max="9210" width="45.140625" style="1" customWidth="1"/>
    <col min="9211" max="9213" width="41.140625" style="1" customWidth="1"/>
    <col min="9214" max="9456" width="9.140625" style="1" customWidth="1"/>
    <col min="9457" max="9457" width="86.00390625" style="1" bestFit="1" customWidth="1"/>
    <col min="9458" max="9458" width="9.140625" style="1" customWidth="1"/>
    <col min="9459" max="9459" width="28.00390625" style="1" customWidth="1"/>
    <col min="9460" max="9460" width="9.140625" style="1" customWidth="1"/>
    <col min="9461" max="9462" width="41.140625" style="1" customWidth="1"/>
    <col min="9463" max="9463" width="50.8515625" style="1" customWidth="1"/>
    <col min="9464" max="9464" width="40.140625" style="1" customWidth="1"/>
    <col min="9465" max="9465" width="15.421875" style="1" customWidth="1"/>
    <col min="9466" max="9466" width="45.140625" style="1" customWidth="1"/>
    <col min="9467" max="9469" width="41.140625" style="1" customWidth="1"/>
    <col min="9470" max="9712" width="9.140625" style="1" customWidth="1"/>
    <col min="9713" max="9713" width="86.00390625" style="1" bestFit="1" customWidth="1"/>
    <col min="9714" max="9714" width="9.140625" style="1" customWidth="1"/>
    <col min="9715" max="9715" width="28.00390625" style="1" customWidth="1"/>
    <col min="9716" max="9716" width="9.140625" style="1" customWidth="1"/>
    <col min="9717" max="9718" width="41.140625" style="1" customWidth="1"/>
    <col min="9719" max="9719" width="50.8515625" style="1" customWidth="1"/>
    <col min="9720" max="9720" width="40.140625" style="1" customWidth="1"/>
    <col min="9721" max="9721" width="15.421875" style="1" customWidth="1"/>
    <col min="9722" max="9722" width="45.140625" style="1" customWidth="1"/>
    <col min="9723" max="9725" width="41.140625" style="1" customWidth="1"/>
    <col min="9726" max="9968" width="9.140625" style="1" customWidth="1"/>
    <col min="9969" max="9969" width="86.00390625" style="1" bestFit="1" customWidth="1"/>
    <col min="9970" max="9970" width="9.140625" style="1" customWidth="1"/>
    <col min="9971" max="9971" width="28.00390625" style="1" customWidth="1"/>
    <col min="9972" max="9972" width="9.140625" style="1" customWidth="1"/>
    <col min="9973" max="9974" width="41.140625" style="1" customWidth="1"/>
    <col min="9975" max="9975" width="50.8515625" style="1" customWidth="1"/>
    <col min="9976" max="9976" width="40.140625" style="1" customWidth="1"/>
    <col min="9977" max="9977" width="15.421875" style="1" customWidth="1"/>
    <col min="9978" max="9978" width="45.140625" style="1" customWidth="1"/>
    <col min="9979" max="9981" width="41.140625" style="1" customWidth="1"/>
    <col min="9982" max="10224" width="9.140625" style="1" customWidth="1"/>
    <col min="10225" max="10225" width="86.00390625" style="1" bestFit="1" customWidth="1"/>
    <col min="10226" max="10226" width="9.140625" style="1" customWidth="1"/>
    <col min="10227" max="10227" width="28.00390625" style="1" customWidth="1"/>
    <col min="10228" max="10228" width="9.140625" style="1" customWidth="1"/>
    <col min="10229" max="10230" width="41.140625" style="1" customWidth="1"/>
    <col min="10231" max="10231" width="50.8515625" style="1" customWidth="1"/>
    <col min="10232" max="10232" width="40.140625" style="1" customWidth="1"/>
    <col min="10233" max="10233" width="15.421875" style="1" customWidth="1"/>
    <col min="10234" max="10234" width="45.140625" style="1" customWidth="1"/>
    <col min="10235" max="10237" width="41.140625" style="1" customWidth="1"/>
    <col min="10238" max="10480" width="9.140625" style="1" customWidth="1"/>
    <col min="10481" max="10481" width="86.00390625" style="1" bestFit="1" customWidth="1"/>
    <col min="10482" max="10482" width="9.140625" style="1" customWidth="1"/>
    <col min="10483" max="10483" width="28.00390625" style="1" customWidth="1"/>
    <col min="10484" max="10484" width="9.140625" style="1" customWidth="1"/>
    <col min="10485" max="10486" width="41.140625" style="1" customWidth="1"/>
    <col min="10487" max="10487" width="50.8515625" style="1" customWidth="1"/>
    <col min="10488" max="10488" width="40.140625" style="1" customWidth="1"/>
    <col min="10489" max="10489" width="15.421875" style="1" customWidth="1"/>
    <col min="10490" max="10490" width="45.140625" style="1" customWidth="1"/>
    <col min="10491" max="10493" width="41.140625" style="1" customWidth="1"/>
    <col min="10494" max="10736" width="9.140625" style="1" customWidth="1"/>
    <col min="10737" max="10737" width="86.00390625" style="1" bestFit="1" customWidth="1"/>
    <col min="10738" max="10738" width="9.140625" style="1" customWidth="1"/>
    <col min="10739" max="10739" width="28.00390625" style="1" customWidth="1"/>
    <col min="10740" max="10740" width="9.140625" style="1" customWidth="1"/>
    <col min="10741" max="10742" width="41.140625" style="1" customWidth="1"/>
    <col min="10743" max="10743" width="50.8515625" style="1" customWidth="1"/>
    <col min="10744" max="10744" width="40.140625" style="1" customWidth="1"/>
    <col min="10745" max="10745" width="15.421875" style="1" customWidth="1"/>
    <col min="10746" max="10746" width="45.140625" style="1" customWidth="1"/>
    <col min="10747" max="10749" width="41.140625" style="1" customWidth="1"/>
    <col min="10750" max="10992" width="9.140625" style="1" customWidth="1"/>
    <col min="10993" max="10993" width="86.00390625" style="1" bestFit="1" customWidth="1"/>
    <col min="10994" max="10994" width="9.140625" style="1" customWidth="1"/>
    <col min="10995" max="10995" width="28.00390625" style="1" customWidth="1"/>
    <col min="10996" max="10996" width="9.140625" style="1" customWidth="1"/>
    <col min="10997" max="10998" width="41.140625" style="1" customWidth="1"/>
    <col min="10999" max="10999" width="50.8515625" style="1" customWidth="1"/>
    <col min="11000" max="11000" width="40.140625" style="1" customWidth="1"/>
    <col min="11001" max="11001" width="15.421875" style="1" customWidth="1"/>
    <col min="11002" max="11002" width="45.140625" style="1" customWidth="1"/>
    <col min="11003" max="11005" width="41.140625" style="1" customWidth="1"/>
    <col min="11006" max="11248" width="9.140625" style="1" customWidth="1"/>
    <col min="11249" max="11249" width="86.00390625" style="1" bestFit="1" customWidth="1"/>
    <col min="11250" max="11250" width="9.140625" style="1" customWidth="1"/>
    <col min="11251" max="11251" width="28.00390625" style="1" customWidth="1"/>
    <col min="11252" max="11252" width="9.140625" style="1" customWidth="1"/>
    <col min="11253" max="11254" width="41.140625" style="1" customWidth="1"/>
    <col min="11255" max="11255" width="50.8515625" style="1" customWidth="1"/>
    <col min="11256" max="11256" width="40.140625" style="1" customWidth="1"/>
    <col min="11257" max="11257" width="15.421875" style="1" customWidth="1"/>
    <col min="11258" max="11258" width="45.140625" style="1" customWidth="1"/>
    <col min="11259" max="11261" width="41.140625" style="1" customWidth="1"/>
    <col min="11262" max="11504" width="9.140625" style="1" customWidth="1"/>
    <col min="11505" max="11505" width="86.00390625" style="1" bestFit="1" customWidth="1"/>
    <col min="11506" max="11506" width="9.140625" style="1" customWidth="1"/>
    <col min="11507" max="11507" width="28.00390625" style="1" customWidth="1"/>
    <col min="11508" max="11508" width="9.140625" style="1" customWidth="1"/>
    <col min="11509" max="11510" width="41.140625" style="1" customWidth="1"/>
    <col min="11511" max="11511" width="50.8515625" style="1" customWidth="1"/>
    <col min="11512" max="11512" width="40.140625" style="1" customWidth="1"/>
    <col min="11513" max="11513" width="15.421875" style="1" customWidth="1"/>
    <col min="11514" max="11514" width="45.140625" style="1" customWidth="1"/>
    <col min="11515" max="11517" width="41.140625" style="1" customWidth="1"/>
    <col min="11518" max="11760" width="9.140625" style="1" customWidth="1"/>
    <col min="11761" max="11761" width="86.00390625" style="1" bestFit="1" customWidth="1"/>
    <col min="11762" max="11762" width="9.140625" style="1" customWidth="1"/>
    <col min="11763" max="11763" width="28.00390625" style="1" customWidth="1"/>
    <col min="11764" max="11764" width="9.140625" style="1" customWidth="1"/>
    <col min="11765" max="11766" width="41.140625" style="1" customWidth="1"/>
    <col min="11767" max="11767" width="50.8515625" style="1" customWidth="1"/>
    <col min="11768" max="11768" width="40.140625" style="1" customWidth="1"/>
    <col min="11769" max="11769" width="15.421875" style="1" customWidth="1"/>
    <col min="11770" max="11770" width="45.140625" style="1" customWidth="1"/>
    <col min="11771" max="11773" width="41.140625" style="1" customWidth="1"/>
    <col min="11774" max="12016" width="9.140625" style="1" customWidth="1"/>
    <col min="12017" max="12017" width="86.00390625" style="1" bestFit="1" customWidth="1"/>
    <col min="12018" max="12018" width="9.140625" style="1" customWidth="1"/>
    <col min="12019" max="12019" width="28.00390625" style="1" customWidth="1"/>
    <col min="12020" max="12020" width="9.140625" style="1" customWidth="1"/>
    <col min="12021" max="12022" width="41.140625" style="1" customWidth="1"/>
    <col min="12023" max="12023" width="50.8515625" style="1" customWidth="1"/>
    <col min="12024" max="12024" width="40.140625" style="1" customWidth="1"/>
    <col min="12025" max="12025" width="15.421875" style="1" customWidth="1"/>
    <col min="12026" max="12026" width="45.140625" style="1" customWidth="1"/>
    <col min="12027" max="12029" width="41.140625" style="1" customWidth="1"/>
    <col min="12030" max="12272" width="9.140625" style="1" customWidth="1"/>
    <col min="12273" max="12273" width="86.00390625" style="1" bestFit="1" customWidth="1"/>
    <col min="12274" max="12274" width="9.140625" style="1" customWidth="1"/>
    <col min="12275" max="12275" width="28.00390625" style="1" customWidth="1"/>
    <col min="12276" max="12276" width="9.140625" style="1" customWidth="1"/>
    <col min="12277" max="12278" width="41.140625" style="1" customWidth="1"/>
    <col min="12279" max="12279" width="50.8515625" style="1" customWidth="1"/>
    <col min="12280" max="12280" width="40.140625" style="1" customWidth="1"/>
    <col min="12281" max="12281" width="15.421875" style="1" customWidth="1"/>
    <col min="12282" max="12282" width="45.140625" style="1" customWidth="1"/>
    <col min="12283" max="12285" width="41.140625" style="1" customWidth="1"/>
    <col min="12286" max="12528" width="9.140625" style="1" customWidth="1"/>
    <col min="12529" max="12529" width="86.00390625" style="1" bestFit="1" customWidth="1"/>
    <col min="12530" max="12530" width="9.140625" style="1" customWidth="1"/>
    <col min="12531" max="12531" width="28.00390625" style="1" customWidth="1"/>
    <col min="12532" max="12532" width="9.140625" style="1" customWidth="1"/>
    <col min="12533" max="12534" width="41.140625" style="1" customWidth="1"/>
    <col min="12535" max="12535" width="50.8515625" style="1" customWidth="1"/>
    <col min="12536" max="12536" width="40.140625" style="1" customWidth="1"/>
    <col min="12537" max="12537" width="15.421875" style="1" customWidth="1"/>
    <col min="12538" max="12538" width="45.140625" style="1" customWidth="1"/>
    <col min="12539" max="12541" width="41.140625" style="1" customWidth="1"/>
    <col min="12542" max="12784" width="9.140625" style="1" customWidth="1"/>
    <col min="12785" max="12785" width="86.00390625" style="1" bestFit="1" customWidth="1"/>
    <col min="12786" max="12786" width="9.140625" style="1" customWidth="1"/>
    <col min="12787" max="12787" width="28.00390625" style="1" customWidth="1"/>
    <col min="12788" max="12788" width="9.140625" style="1" customWidth="1"/>
    <col min="12789" max="12790" width="41.140625" style="1" customWidth="1"/>
    <col min="12791" max="12791" width="50.8515625" style="1" customWidth="1"/>
    <col min="12792" max="12792" width="40.140625" style="1" customWidth="1"/>
    <col min="12793" max="12793" width="15.421875" style="1" customWidth="1"/>
    <col min="12794" max="12794" width="45.140625" style="1" customWidth="1"/>
    <col min="12795" max="12797" width="41.140625" style="1" customWidth="1"/>
    <col min="12798" max="13040" width="9.140625" style="1" customWidth="1"/>
    <col min="13041" max="13041" width="86.00390625" style="1" bestFit="1" customWidth="1"/>
    <col min="13042" max="13042" width="9.140625" style="1" customWidth="1"/>
    <col min="13043" max="13043" width="28.00390625" style="1" customWidth="1"/>
    <col min="13044" max="13044" width="9.140625" style="1" customWidth="1"/>
    <col min="13045" max="13046" width="41.140625" style="1" customWidth="1"/>
    <col min="13047" max="13047" width="50.8515625" style="1" customWidth="1"/>
    <col min="13048" max="13048" width="40.140625" style="1" customWidth="1"/>
    <col min="13049" max="13049" width="15.421875" style="1" customWidth="1"/>
    <col min="13050" max="13050" width="45.140625" style="1" customWidth="1"/>
    <col min="13051" max="13053" width="41.140625" style="1" customWidth="1"/>
    <col min="13054" max="13296" width="9.140625" style="1" customWidth="1"/>
    <col min="13297" max="13297" width="86.00390625" style="1" bestFit="1" customWidth="1"/>
    <col min="13298" max="13298" width="9.140625" style="1" customWidth="1"/>
    <col min="13299" max="13299" width="28.00390625" style="1" customWidth="1"/>
    <col min="13300" max="13300" width="9.140625" style="1" customWidth="1"/>
    <col min="13301" max="13302" width="41.140625" style="1" customWidth="1"/>
    <col min="13303" max="13303" width="50.8515625" style="1" customWidth="1"/>
    <col min="13304" max="13304" width="40.140625" style="1" customWidth="1"/>
    <col min="13305" max="13305" width="15.421875" style="1" customWidth="1"/>
    <col min="13306" max="13306" width="45.140625" style="1" customWidth="1"/>
    <col min="13307" max="13309" width="41.140625" style="1" customWidth="1"/>
    <col min="13310" max="13552" width="9.140625" style="1" customWidth="1"/>
    <col min="13553" max="13553" width="86.00390625" style="1" bestFit="1" customWidth="1"/>
    <col min="13554" max="13554" width="9.140625" style="1" customWidth="1"/>
    <col min="13555" max="13555" width="28.00390625" style="1" customWidth="1"/>
    <col min="13556" max="13556" width="9.140625" style="1" customWidth="1"/>
    <col min="13557" max="13558" width="41.140625" style="1" customWidth="1"/>
    <col min="13559" max="13559" width="50.8515625" style="1" customWidth="1"/>
    <col min="13560" max="13560" width="40.140625" style="1" customWidth="1"/>
    <col min="13561" max="13561" width="15.421875" style="1" customWidth="1"/>
    <col min="13562" max="13562" width="45.140625" style="1" customWidth="1"/>
    <col min="13563" max="13565" width="41.140625" style="1" customWidth="1"/>
    <col min="13566" max="13808" width="9.140625" style="1" customWidth="1"/>
    <col min="13809" max="13809" width="86.00390625" style="1" bestFit="1" customWidth="1"/>
    <col min="13810" max="13810" width="9.140625" style="1" customWidth="1"/>
    <col min="13811" max="13811" width="28.00390625" style="1" customWidth="1"/>
    <col min="13812" max="13812" width="9.140625" style="1" customWidth="1"/>
    <col min="13813" max="13814" width="41.140625" style="1" customWidth="1"/>
    <col min="13815" max="13815" width="50.8515625" style="1" customWidth="1"/>
    <col min="13816" max="13816" width="40.140625" style="1" customWidth="1"/>
    <col min="13817" max="13817" width="15.421875" style="1" customWidth="1"/>
    <col min="13818" max="13818" width="45.140625" style="1" customWidth="1"/>
    <col min="13819" max="13821" width="41.140625" style="1" customWidth="1"/>
    <col min="13822" max="14064" width="9.140625" style="1" customWidth="1"/>
    <col min="14065" max="14065" width="86.00390625" style="1" bestFit="1" customWidth="1"/>
    <col min="14066" max="14066" width="9.140625" style="1" customWidth="1"/>
    <col min="14067" max="14067" width="28.00390625" style="1" customWidth="1"/>
    <col min="14068" max="14068" width="9.140625" style="1" customWidth="1"/>
    <col min="14069" max="14070" width="41.140625" style="1" customWidth="1"/>
    <col min="14071" max="14071" width="50.8515625" style="1" customWidth="1"/>
    <col min="14072" max="14072" width="40.140625" style="1" customWidth="1"/>
    <col min="14073" max="14073" width="15.421875" style="1" customWidth="1"/>
    <col min="14074" max="14074" width="45.140625" style="1" customWidth="1"/>
    <col min="14075" max="14077" width="41.140625" style="1" customWidth="1"/>
    <col min="14078" max="14320" width="9.140625" style="1" customWidth="1"/>
    <col min="14321" max="14321" width="86.00390625" style="1" bestFit="1" customWidth="1"/>
    <col min="14322" max="14322" width="9.140625" style="1" customWidth="1"/>
    <col min="14323" max="14323" width="28.00390625" style="1" customWidth="1"/>
    <col min="14324" max="14324" width="9.140625" style="1" customWidth="1"/>
    <col min="14325" max="14326" width="41.140625" style="1" customWidth="1"/>
    <col min="14327" max="14327" width="50.8515625" style="1" customWidth="1"/>
    <col min="14328" max="14328" width="40.140625" style="1" customWidth="1"/>
    <col min="14329" max="14329" width="15.421875" style="1" customWidth="1"/>
    <col min="14330" max="14330" width="45.140625" style="1" customWidth="1"/>
    <col min="14331" max="14333" width="41.140625" style="1" customWidth="1"/>
    <col min="14334" max="14576" width="9.140625" style="1" customWidth="1"/>
    <col min="14577" max="14577" width="86.00390625" style="1" bestFit="1" customWidth="1"/>
    <col min="14578" max="14578" width="9.140625" style="1" customWidth="1"/>
    <col min="14579" max="14579" width="28.00390625" style="1" customWidth="1"/>
    <col min="14580" max="14580" width="9.140625" style="1" customWidth="1"/>
    <col min="14581" max="14582" width="41.140625" style="1" customWidth="1"/>
    <col min="14583" max="14583" width="50.8515625" style="1" customWidth="1"/>
    <col min="14584" max="14584" width="40.140625" style="1" customWidth="1"/>
    <col min="14585" max="14585" width="15.421875" style="1" customWidth="1"/>
    <col min="14586" max="14586" width="45.140625" style="1" customWidth="1"/>
    <col min="14587" max="14589" width="41.140625" style="1" customWidth="1"/>
    <col min="14590" max="14832" width="9.140625" style="1" customWidth="1"/>
    <col min="14833" max="14833" width="86.00390625" style="1" bestFit="1" customWidth="1"/>
    <col min="14834" max="14834" width="9.140625" style="1" customWidth="1"/>
    <col min="14835" max="14835" width="28.00390625" style="1" customWidth="1"/>
    <col min="14836" max="14836" width="9.140625" style="1" customWidth="1"/>
    <col min="14837" max="14838" width="41.140625" style="1" customWidth="1"/>
    <col min="14839" max="14839" width="50.8515625" style="1" customWidth="1"/>
    <col min="14840" max="14840" width="40.140625" style="1" customWidth="1"/>
    <col min="14841" max="14841" width="15.421875" style="1" customWidth="1"/>
    <col min="14842" max="14842" width="45.140625" style="1" customWidth="1"/>
    <col min="14843" max="14845" width="41.140625" style="1" customWidth="1"/>
    <col min="14846" max="15088" width="9.140625" style="1" customWidth="1"/>
    <col min="15089" max="15089" width="86.00390625" style="1" bestFit="1" customWidth="1"/>
    <col min="15090" max="15090" width="9.140625" style="1" customWidth="1"/>
    <col min="15091" max="15091" width="28.00390625" style="1" customWidth="1"/>
    <col min="15092" max="15092" width="9.140625" style="1" customWidth="1"/>
    <col min="15093" max="15094" width="41.140625" style="1" customWidth="1"/>
    <col min="15095" max="15095" width="50.8515625" style="1" customWidth="1"/>
    <col min="15096" max="15096" width="40.140625" style="1" customWidth="1"/>
    <col min="15097" max="15097" width="15.421875" style="1" customWidth="1"/>
    <col min="15098" max="15098" width="45.140625" style="1" customWidth="1"/>
    <col min="15099" max="15101" width="41.140625" style="1" customWidth="1"/>
    <col min="15102" max="15344" width="9.140625" style="1" customWidth="1"/>
    <col min="15345" max="15345" width="86.00390625" style="1" bestFit="1" customWidth="1"/>
    <col min="15346" max="15346" width="9.140625" style="1" customWidth="1"/>
    <col min="15347" max="15347" width="28.00390625" style="1" customWidth="1"/>
    <col min="15348" max="15348" width="9.140625" style="1" customWidth="1"/>
    <col min="15349" max="15350" width="41.140625" style="1" customWidth="1"/>
    <col min="15351" max="15351" width="50.8515625" style="1" customWidth="1"/>
    <col min="15352" max="15352" width="40.140625" style="1" customWidth="1"/>
    <col min="15353" max="15353" width="15.421875" style="1" customWidth="1"/>
    <col min="15354" max="15354" width="45.140625" style="1" customWidth="1"/>
    <col min="15355" max="15357" width="41.140625" style="1" customWidth="1"/>
    <col min="15358" max="15600" width="9.140625" style="1" customWidth="1"/>
    <col min="15601" max="15601" width="86.00390625" style="1" bestFit="1" customWidth="1"/>
    <col min="15602" max="15602" width="9.140625" style="1" customWidth="1"/>
    <col min="15603" max="15603" width="28.00390625" style="1" customWidth="1"/>
    <col min="15604" max="15604" width="9.140625" style="1" customWidth="1"/>
    <col min="15605" max="15606" width="41.140625" style="1" customWidth="1"/>
    <col min="15607" max="15607" width="50.8515625" style="1" customWidth="1"/>
    <col min="15608" max="15608" width="40.140625" style="1" customWidth="1"/>
    <col min="15609" max="15609" width="15.421875" style="1" customWidth="1"/>
    <col min="15610" max="15610" width="45.140625" style="1" customWidth="1"/>
    <col min="15611" max="15613" width="41.140625" style="1" customWidth="1"/>
    <col min="15614" max="15856" width="9.140625" style="1" customWidth="1"/>
    <col min="15857" max="15857" width="86.00390625" style="1" bestFit="1" customWidth="1"/>
    <col min="15858" max="15858" width="9.140625" style="1" customWidth="1"/>
    <col min="15859" max="15859" width="28.00390625" style="1" customWidth="1"/>
    <col min="15860" max="15860" width="9.140625" style="1" customWidth="1"/>
    <col min="15861" max="15862" width="41.140625" style="1" customWidth="1"/>
    <col min="15863" max="15863" width="50.8515625" style="1" customWidth="1"/>
    <col min="15864" max="15864" width="40.140625" style="1" customWidth="1"/>
    <col min="15865" max="15865" width="15.421875" style="1" customWidth="1"/>
    <col min="15866" max="15866" width="45.140625" style="1" customWidth="1"/>
    <col min="15867" max="15869" width="41.140625" style="1" customWidth="1"/>
    <col min="15870" max="16112" width="9.140625" style="1" customWidth="1"/>
    <col min="16113" max="16113" width="86.00390625" style="1" bestFit="1" customWidth="1"/>
    <col min="16114" max="16114" width="9.140625" style="1" customWidth="1"/>
    <col min="16115" max="16115" width="28.00390625" style="1" customWidth="1"/>
    <col min="16116" max="16116" width="9.140625" style="1" customWidth="1"/>
    <col min="16117" max="16118" width="41.140625" style="1" customWidth="1"/>
    <col min="16119" max="16119" width="50.8515625" style="1" customWidth="1"/>
    <col min="16120" max="16120" width="40.140625" style="1" customWidth="1"/>
    <col min="16121" max="16121" width="15.421875" style="1" customWidth="1"/>
    <col min="16122" max="16122" width="45.140625" style="1" customWidth="1"/>
    <col min="16123" max="16125" width="41.140625" style="1" customWidth="1"/>
    <col min="16126" max="16384" width="9.140625" style="1" customWidth="1"/>
  </cols>
  <sheetData>
    <row r="1" ht="18">
      <c r="A1" s="2" t="s">
        <v>2</v>
      </c>
    </row>
    <row r="2" ht="15">
      <c r="A2" s="1" t="s">
        <v>0</v>
      </c>
    </row>
    <row r="3" spans="1:9" ht="15">
      <c r="A3" s="1" t="s">
        <v>6</v>
      </c>
      <c r="B3" s="1" t="str">
        <f>LEFT(A3,3)</f>
        <v>002</v>
      </c>
      <c r="C3" s="1" t="str">
        <f aca="true" t="shared" si="0" ref="C3:C60">LEFT(G3,FIND(" 0",G3))</f>
        <v xml:space="preserve">Mayoralty </v>
      </c>
      <c r="D3" s="1" t="str">
        <f aca="true" t="shared" si="1" ref="D3:D60">LEFT(H3,5)</f>
        <v>00001</v>
      </c>
      <c r="E3" s="1" t="str">
        <f aca="true" t="shared" si="2" ref="E3:E60">LEFT(I3,FIND(" ",I3))</f>
        <v xml:space="preserve">21,000,000 </v>
      </c>
      <c r="F3" s="1" t="str">
        <f aca="true" t="shared" si="3" ref="F3:F60">MID(I3,FIND(" ",I3)+1,99)</f>
        <v>Real Property Tax 1st Quarter</v>
      </c>
      <c r="G3" s="1" t="str">
        <f aca="true" t="shared" si="4" ref="G3:G60">MID(A3,5,9999)</f>
        <v>Mayoralty 00001 21,000,000 Real Property Tax 1st Quarter</v>
      </c>
      <c r="H3" s="1" t="str">
        <f aca="true" t="shared" si="5" ref="H3:H60">MID(G3,FIND(" 0",G3)+1,99)</f>
        <v>00001 21,000,000 Real Property Tax 1st Quarter</v>
      </c>
      <c r="I3" s="1" t="str">
        <f>MID(H3,7,99)</f>
        <v>21,000,000 Real Property Tax 1st Quarter</v>
      </c>
    </row>
    <row r="4" spans="1:9" ht="15">
      <c r="A4" s="1" t="s">
        <v>7</v>
      </c>
      <c r="B4" s="1" t="str">
        <f aca="true" t="shared" si="6" ref="B4:B61">LEFT(A4,3)</f>
        <v>002</v>
      </c>
      <c r="C4" s="1" t="str">
        <f t="shared" si="0"/>
        <v xml:space="preserve">Mayoralty </v>
      </c>
      <c r="D4" s="1" t="str">
        <f t="shared" si="1"/>
        <v>00003</v>
      </c>
      <c r="E4" s="1" t="str">
        <f t="shared" si="2"/>
        <v xml:space="preserve">221,000,000 </v>
      </c>
      <c r="F4" s="1" t="str">
        <f t="shared" si="3"/>
        <v>Real Property Tax 3rd Quarter</v>
      </c>
      <c r="G4" s="1" t="str">
        <f t="shared" si="4"/>
        <v>Mayoralty 00003 221,000,000 Real Property Tax 3rd Quarter</v>
      </c>
      <c r="H4" s="1" t="str">
        <f t="shared" si="5"/>
        <v>00003 221,000,000 Real Property Tax 3rd Quarter</v>
      </c>
      <c r="I4" s="1" t="str">
        <f aca="true" t="shared" si="7" ref="I4:I61">MID(H4,7,99)</f>
        <v>221,000,000 Real Property Tax 3rd Quarter</v>
      </c>
    </row>
    <row r="5" spans="1:9" ht="15">
      <c r="A5" s="1" t="s">
        <v>8</v>
      </c>
      <c r="B5" s="1" t="str">
        <f t="shared" si="6"/>
        <v>002</v>
      </c>
      <c r="C5" s="1" t="str">
        <f t="shared" si="0"/>
        <v xml:space="preserve">Mayoralty </v>
      </c>
      <c r="D5" s="1" t="str">
        <f t="shared" si="1"/>
        <v>00004</v>
      </c>
      <c r="E5" s="1" t="str">
        <f t="shared" si="2"/>
        <v xml:space="preserve">-75,000,000 </v>
      </c>
      <c r="F5" s="1" t="str">
        <f t="shared" si="3"/>
        <v>Real Property Tax 4th Quarter</v>
      </c>
      <c r="G5" s="1" t="str">
        <f t="shared" si="4"/>
        <v>Mayoralty 00004 -75,000,000 Real Property Tax 4th Quarter</v>
      </c>
      <c r="H5" s="1" t="str">
        <f t="shared" si="5"/>
        <v>00004 -75,000,000 Real Property Tax 4th Quarter</v>
      </c>
      <c r="I5" s="1" t="str">
        <f t="shared" si="7"/>
        <v>-75,000,000 Real Property Tax 4th Quarter</v>
      </c>
    </row>
    <row r="6" spans="1:9" ht="15">
      <c r="A6" s="1" t="s">
        <v>9</v>
      </c>
      <c r="B6" s="1" t="str">
        <f t="shared" si="6"/>
        <v>002</v>
      </c>
      <c r="C6" s="1" t="str">
        <f t="shared" si="0"/>
        <v xml:space="preserve">Mayoralty </v>
      </c>
      <c r="D6" s="1" t="str">
        <f t="shared" si="1"/>
        <v>00021</v>
      </c>
      <c r="E6" s="1" t="str">
        <f t="shared" si="2"/>
        <v xml:space="preserve">-63,000,000 </v>
      </c>
      <c r="F6" s="1" t="str">
        <f t="shared" si="3"/>
        <v>Real Estate Tax Refunds</v>
      </c>
      <c r="G6" s="1" t="str">
        <f t="shared" si="4"/>
        <v>Mayoralty 00021 -63,000,000 Real Estate Tax Refunds</v>
      </c>
      <c r="H6" s="1" t="str">
        <f t="shared" si="5"/>
        <v>00021 -63,000,000 Real Estate Tax Refunds</v>
      </c>
      <c r="I6" s="1" t="str">
        <f t="shared" si="7"/>
        <v>-63,000,000 Real Estate Tax Refunds</v>
      </c>
    </row>
    <row r="7" spans="1:9" ht="15">
      <c r="A7" s="1" t="s">
        <v>10</v>
      </c>
      <c r="B7" s="1" t="str">
        <f t="shared" si="6"/>
        <v>002</v>
      </c>
      <c r="C7" s="1" t="str">
        <f t="shared" si="0"/>
        <v xml:space="preserve">Mayoralty </v>
      </c>
      <c r="D7" s="1" t="str">
        <f t="shared" si="1"/>
        <v>00034</v>
      </c>
      <c r="E7" s="1" t="str">
        <f t="shared" si="2"/>
        <v xml:space="preserve">15,000,000 </v>
      </c>
      <c r="F7" s="1" t="str">
        <f t="shared" si="3"/>
        <v>Real Property Tax Lien Sales</v>
      </c>
      <c r="G7" s="1" t="str">
        <f t="shared" si="4"/>
        <v>Mayoralty 00034 15,000,000 Real Property Tax Lien Sales</v>
      </c>
      <c r="H7" s="1" t="str">
        <f t="shared" si="5"/>
        <v>00034 15,000,000 Real Property Tax Lien Sales</v>
      </c>
      <c r="I7" s="1" t="str">
        <f t="shared" si="7"/>
        <v>15,000,000 Real Property Tax Lien Sales</v>
      </c>
    </row>
    <row r="8" spans="1:9" ht="15">
      <c r="A8" s="1" t="s">
        <v>11</v>
      </c>
      <c r="B8" s="1" t="str">
        <f t="shared" si="6"/>
        <v>002</v>
      </c>
      <c r="C8" s="1" t="str">
        <f t="shared" si="0"/>
        <v xml:space="preserve">Mayoralty </v>
      </c>
      <c r="D8" s="1" t="str">
        <f t="shared" si="1"/>
        <v>00049</v>
      </c>
      <c r="E8" s="1" t="str">
        <f t="shared" si="2"/>
        <v xml:space="preserve">15,000,000 </v>
      </c>
      <c r="F8" s="1" t="str">
        <f t="shared" si="3"/>
        <v>Accrued Real Estate Tax Revenue</v>
      </c>
      <c r="G8" s="1" t="str">
        <f t="shared" si="4"/>
        <v>Mayoralty 00049 15,000,000 Accrued Real Estate Tax Revenue</v>
      </c>
      <c r="H8" s="1" t="str">
        <f t="shared" si="5"/>
        <v>00049 15,000,000 Accrued Real Estate Tax Revenue</v>
      </c>
      <c r="I8" s="1" t="str">
        <f t="shared" si="7"/>
        <v>15,000,000 Accrued Real Estate Tax Revenue</v>
      </c>
    </row>
    <row r="9" spans="1:9" ht="15">
      <c r="A9" s="1" t="s">
        <v>12</v>
      </c>
      <c r="B9" s="1" t="str">
        <f t="shared" si="6"/>
        <v>002</v>
      </c>
      <c r="C9" s="1" t="str">
        <f t="shared" si="0"/>
        <v xml:space="preserve">Mayoralty </v>
      </c>
      <c r="D9" s="1" t="str">
        <f t="shared" si="1"/>
        <v>00050</v>
      </c>
      <c r="E9" s="1" t="str">
        <f t="shared" si="2"/>
        <v xml:space="preserve">71,000,000 </v>
      </c>
      <c r="F9" s="1" t="str">
        <f t="shared" si="3"/>
        <v>General Sales Tax</v>
      </c>
      <c r="G9" s="1" t="str">
        <f t="shared" si="4"/>
        <v>Mayoralty 00050 71,000,000 General Sales Tax</v>
      </c>
      <c r="H9" s="1" t="str">
        <f t="shared" si="5"/>
        <v>00050 71,000,000 General Sales Tax</v>
      </c>
      <c r="I9" s="1" t="str">
        <f t="shared" si="7"/>
        <v>71,000,000 General Sales Tax</v>
      </c>
    </row>
    <row r="10" spans="1:9" ht="15">
      <c r="A10" s="1" t="s">
        <v>13</v>
      </c>
      <c r="B10" s="1" t="str">
        <f t="shared" si="6"/>
        <v>002</v>
      </c>
      <c r="C10" s="1" t="str">
        <f t="shared" si="0"/>
        <v xml:space="preserve">Mayoralty </v>
      </c>
      <c r="D10" s="1" t="str">
        <f t="shared" si="1"/>
        <v>00073</v>
      </c>
      <c r="E10" s="1" t="str">
        <f t="shared" si="2"/>
        <v xml:space="preserve">3,000,000 </v>
      </c>
      <c r="F10" s="1" t="str">
        <f t="shared" si="3"/>
        <v>Commercial Motor Vehicle Tax</v>
      </c>
      <c r="G10" s="1" t="str">
        <f t="shared" si="4"/>
        <v>Mayoralty 00073 3,000,000 Commercial Motor Vehicle Tax</v>
      </c>
      <c r="H10" s="1" t="str">
        <f t="shared" si="5"/>
        <v>00073 3,000,000 Commercial Motor Vehicle Tax</v>
      </c>
      <c r="I10" s="1" t="str">
        <f t="shared" si="7"/>
        <v>3,000,000 Commercial Motor Vehicle Tax</v>
      </c>
    </row>
    <row r="11" spans="1:9" ht="15">
      <c r="A11" s="1" t="s">
        <v>14</v>
      </c>
      <c r="B11" s="1" t="str">
        <f t="shared" si="6"/>
        <v>002</v>
      </c>
      <c r="C11" s="1" t="str">
        <f t="shared" si="0"/>
        <v xml:space="preserve">Mayoralty </v>
      </c>
      <c r="D11" s="1" t="str">
        <f t="shared" si="1"/>
        <v>00077</v>
      </c>
      <c r="E11" s="1" t="str">
        <f t="shared" si="2"/>
        <v xml:space="preserve">108,000,000 </v>
      </c>
      <c r="F11" s="1" t="str">
        <f t="shared" si="3"/>
        <v>Mortgage Tax</v>
      </c>
      <c r="G11" s="1" t="str">
        <f t="shared" si="4"/>
        <v>Mayoralty 00077 108,000,000 Mortgage Tax</v>
      </c>
      <c r="H11" s="1" t="str">
        <f t="shared" si="5"/>
        <v>00077 108,000,000 Mortgage Tax</v>
      </c>
      <c r="I11" s="1" t="str">
        <f t="shared" si="7"/>
        <v>108,000,000 Mortgage Tax</v>
      </c>
    </row>
    <row r="12" spans="1:9" ht="15">
      <c r="A12" s="1" t="s">
        <v>15</v>
      </c>
      <c r="B12" s="1" t="str">
        <f t="shared" si="6"/>
        <v>002</v>
      </c>
      <c r="C12" s="1" t="str">
        <f t="shared" si="0"/>
        <v xml:space="preserve">Mayoralty </v>
      </c>
      <c r="D12" s="1" t="str">
        <f t="shared" si="1"/>
        <v>00079</v>
      </c>
      <c r="E12" s="1" t="str">
        <f t="shared" si="2"/>
        <v xml:space="preserve">1,000,000 </v>
      </c>
      <c r="F12" s="1" t="str">
        <f t="shared" si="3"/>
        <v>Auto Use Tax</v>
      </c>
      <c r="G12" s="1" t="str">
        <f t="shared" si="4"/>
        <v>Mayoralty 00079 1,000,000 Auto Use Tax</v>
      </c>
      <c r="H12" s="1" t="str">
        <f t="shared" si="5"/>
        <v>00079 1,000,000 Auto Use Tax</v>
      </c>
      <c r="I12" s="1" t="str">
        <f t="shared" si="7"/>
        <v>1,000,000 Auto Use Tax</v>
      </c>
    </row>
    <row r="13" spans="1:9" ht="15">
      <c r="A13" s="1" t="s">
        <v>16</v>
      </c>
      <c r="B13" s="1" t="str">
        <f t="shared" si="6"/>
        <v>002</v>
      </c>
      <c r="C13" s="1" t="str">
        <f t="shared" si="0"/>
        <v xml:space="preserve">Mayoralty </v>
      </c>
      <c r="D13" s="1" t="str">
        <f t="shared" si="1"/>
        <v>00090</v>
      </c>
      <c r="E13" s="1" t="str">
        <f t="shared" si="2"/>
        <v xml:space="preserve">1,377,000,000 </v>
      </c>
      <c r="F13" s="1" t="str">
        <f t="shared" si="3"/>
        <v>Personal Income Tax</v>
      </c>
      <c r="G13" s="1" t="str">
        <f t="shared" si="4"/>
        <v>Mayoralty 00090 1,377,000,000 Personal Income Tax</v>
      </c>
      <c r="H13" s="1" t="str">
        <f t="shared" si="5"/>
        <v>00090 1,377,000,000 Personal Income Tax</v>
      </c>
      <c r="I13" s="1" t="str">
        <f t="shared" si="7"/>
        <v>1,377,000,000 Personal Income Tax</v>
      </c>
    </row>
    <row r="14" spans="1:9" ht="15">
      <c r="A14" s="1" t="s">
        <v>17</v>
      </c>
      <c r="B14" s="1" t="str">
        <f t="shared" si="6"/>
        <v>002</v>
      </c>
      <c r="C14" s="1" t="str">
        <f t="shared" si="0"/>
        <v xml:space="preserve">Mayoralty </v>
      </c>
      <c r="D14" s="1" t="str">
        <f t="shared" si="1"/>
        <v>00091</v>
      </c>
      <c r="E14" s="1" t="str">
        <f t="shared" si="2"/>
        <v xml:space="preserve">126,000,000 </v>
      </c>
      <c r="F14" s="1" t="str">
        <f t="shared" si="3"/>
        <v>Refunds Of Personal Income Tax</v>
      </c>
      <c r="G14" s="1" t="str">
        <f t="shared" si="4"/>
        <v>Mayoralty 00091 126,000,000 Refunds Of Personal Income Tax</v>
      </c>
      <c r="H14" s="1" t="str">
        <f t="shared" si="5"/>
        <v>00091 126,000,000 Refunds Of Personal Income Tax</v>
      </c>
      <c r="I14" s="1" t="str">
        <f t="shared" si="7"/>
        <v>126,000,000 Refunds Of Personal Income Tax</v>
      </c>
    </row>
    <row r="15" spans="1:9" ht="15">
      <c r="A15" s="1" t="s">
        <v>18</v>
      </c>
      <c r="B15" s="1" t="str">
        <f t="shared" si="6"/>
        <v>002</v>
      </c>
      <c r="C15" s="1" t="str">
        <f t="shared" si="0"/>
        <v xml:space="preserve">Mayoralty </v>
      </c>
      <c r="D15" s="1" t="str">
        <f t="shared" si="1"/>
        <v>00093</v>
      </c>
      <c r="E15" s="1" t="str">
        <f t="shared" si="2"/>
        <v xml:space="preserve">-152,000,000 </v>
      </c>
      <c r="F15" s="1" t="str">
        <f t="shared" si="3"/>
        <v>General Corporation Tax</v>
      </c>
      <c r="G15" s="1" t="str">
        <f t="shared" si="4"/>
        <v>Mayoralty 00093 -152,000,000 General Corporation Tax</v>
      </c>
      <c r="H15" s="1" t="str">
        <f t="shared" si="5"/>
        <v>00093 -152,000,000 General Corporation Tax</v>
      </c>
      <c r="I15" s="1" t="str">
        <f t="shared" si="7"/>
        <v>-152,000,000 General Corporation Tax</v>
      </c>
    </row>
    <row r="16" spans="1:9" ht="15">
      <c r="A16" s="1" t="s">
        <v>19</v>
      </c>
      <c r="B16" s="1" t="str">
        <f t="shared" si="6"/>
        <v>002</v>
      </c>
      <c r="C16" s="1" t="str">
        <f t="shared" si="0"/>
        <v xml:space="preserve">Mayoralty </v>
      </c>
      <c r="D16" s="1" t="str">
        <f t="shared" si="1"/>
        <v>00094</v>
      </c>
      <c r="E16" s="1" t="str">
        <f t="shared" si="2"/>
        <v xml:space="preserve">90,000,000 </v>
      </c>
      <c r="F16" s="1" t="str">
        <f t="shared" si="3"/>
        <v>Refunds Of General Corp Tax</v>
      </c>
      <c r="G16" s="1" t="str">
        <f t="shared" si="4"/>
        <v>Mayoralty 00094 90,000,000 Refunds Of General Corp Tax</v>
      </c>
      <c r="H16" s="1" t="str">
        <f t="shared" si="5"/>
        <v>00094 90,000,000 Refunds Of General Corp Tax</v>
      </c>
      <c r="I16" s="1" t="str">
        <f t="shared" si="7"/>
        <v>90,000,000 Refunds Of General Corp Tax</v>
      </c>
    </row>
    <row r="17" spans="1:9" ht="15">
      <c r="A17" s="1" t="s">
        <v>20</v>
      </c>
      <c r="B17" s="1" t="str">
        <f t="shared" si="6"/>
        <v>002</v>
      </c>
      <c r="C17" s="1" t="str">
        <f t="shared" si="0"/>
        <v xml:space="preserve">Mayoralty </v>
      </c>
      <c r="D17" s="1" t="str">
        <f t="shared" si="1"/>
        <v>00099</v>
      </c>
      <c r="E17" s="1" t="str">
        <f t="shared" si="2"/>
        <v xml:space="preserve">143,000,000 </v>
      </c>
      <c r="F17" s="1" t="str">
        <f t="shared" si="3"/>
        <v>Unincorporated Business Inc Tx</v>
      </c>
      <c r="G17" s="1" t="str">
        <f t="shared" si="4"/>
        <v>Mayoralty 00099 143,000,000 Unincorporated Business Inc Tx</v>
      </c>
      <c r="H17" s="1" t="str">
        <f t="shared" si="5"/>
        <v>00099 143,000,000 Unincorporated Business Inc Tx</v>
      </c>
      <c r="I17" s="1" t="str">
        <f t="shared" si="7"/>
        <v>143,000,000 Unincorporated Business Inc Tx</v>
      </c>
    </row>
    <row r="18" spans="1:9" ht="15">
      <c r="A18" s="1" t="s">
        <v>21</v>
      </c>
      <c r="B18" s="1" t="str">
        <f t="shared" si="6"/>
        <v>002</v>
      </c>
      <c r="C18" s="1" t="str">
        <f t="shared" si="0"/>
        <v xml:space="preserve">Mayoralty </v>
      </c>
      <c r="D18" s="1" t="str">
        <f t="shared" si="1"/>
        <v>00102</v>
      </c>
      <c r="E18" s="1" t="str">
        <f t="shared" si="2"/>
        <v xml:space="preserve">9,000,000 </v>
      </c>
      <c r="F18" s="1" t="str">
        <f t="shared" si="3"/>
        <v>Pers Inc Tax Cty Emp Non-Res</v>
      </c>
      <c r="G18" s="1" t="str">
        <f t="shared" si="4"/>
        <v>Mayoralty 00102 9,000,000 Pers Inc Tax Cty Emp Non-Res</v>
      </c>
      <c r="H18" s="1" t="str">
        <f t="shared" si="5"/>
        <v>00102 9,000,000 Pers Inc Tax Cty Emp Non-Res</v>
      </c>
      <c r="I18" s="1" t="str">
        <f t="shared" si="7"/>
        <v>9,000,000 Pers Inc Tax Cty Emp Non-Res</v>
      </c>
    </row>
    <row r="19" spans="1:9" ht="15">
      <c r="A19" s="1" t="s">
        <v>22</v>
      </c>
      <c r="B19" s="1" t="str">
        <f t="shared" si="6"/>
        <v>002</v>
      </c>
      <c r="C19" s="1" t="str">
        <f t="shared" si="0"/>
        <v xml:space="preserve">Mayoralty </v>
      </c>
      <c r="D19" s="1" t="str">
        <f t="shared" si="1"/>
        <v>00103</v>
      </c>
      <c r="E19" s="1" t="str">
        <f t="shared" si="2"/>
        <v xml:space="preserve">-6,000,000 </v>
      </c>
      <c r="F19" s="1" t="str">
        <f t="shared" si="3"/>
        <v>Utility Tax</v>
      </c>
      <c r="G19" s="1" t="str">
        <f t="shared" si="4"/>
        <v>Mayoralty 00103 -6,000,000 Utility Tax</v>
      </c>
      <c r="H19" s="1" t="str">
        <f t="shared" si="5"/>
        <v>00103 -6,000,000 Utility Tax</v>
      </c>
      <c r="I19" s="1" t="str">
        <f t="shared" si="7"/>
        <v>-6,000,000 Utility Tax</v>
      </c>
    </row>
    <row r="20" spans="1:9" ht="15">
      <c r="A20" s="1" t="s">
        <v>23</v>
      </c>
      <c r="B20" s="1" t="str">
        <f t="shared" si="6"/>
        <v>002</v>
      </c>
      <c r="C20" s="1" t="str">
        <f t="shared" si="0"/>
        <v xml:space="preserve">Mayoralty </v>
      </c>
      <c r="D20" s="1" t="str">
        <f t="shared" si="1"/>
        <v>00110</v>
      </c>
      <c r="E20" s="1" t="str">
        <f t="shared" si="2"/>
        <v xml:space="preserve">-100,000,000 </v>
      </c>
      <c r="F20" s="1" t="str">
        <f t="shared" si="3"/>
        <v>Payment In Lieu Of Taxes</v>
      </c>
      <c r="G20" s="1" t="str">
        <f t="shared" si="4"/>
        <v>Mayoralty 00110 -100,000,000 Payment In Lieu Of Taxes</v>
      </c>
      <c r="H20" s="1" t="str">
        <f t="shared" si="5"/>
        <v>00110 -100,000,000 Payment In Lieu Of Taxes</v>
      </c>
      <c r="I20" s="1" t="str">
        <f t="shared" si="7"/>
        <v>-100,000,000 Payment In Lieu Of Taxes</v>
      </c>
    </row>
    <row r="21" spans="1:9" ht="15">
      <c r="A21" s="1" t="s">
        <v>24</v>
      </c>
      <c r="B21" s="1" t="str">
        <f t="shared" si="6"/>
        <v>002</v>
      </c>
      <c r="C21" s="1" t="str">
        <f t="shared" si="0"/>
        <v xml:space="preserve">Mayoralty </v>
      </c>
      <c r="D21" s="1" t="str">
        <f t="shared" si="1"/>
        <v>00112</v>
      </c>
      <c r="E21" s="1" t="str">
        <f t="shared" si="2"/>
        <v xml:space="preserve">-5,000,000 </v>
      </c>
      <c r="F21" s="1" t="str">
        <f t="shared" si="3"/>
        <v>Tax On Occupancy Of Hotel Room</v>
      </c>
      <c r="G21" s="1" t="str">
        <f t="shared" si="4"/>
        <v>Mayoralty 00112 -5,000,000 Tax On Occupancy Of Hotel Room</v>
      </c>
      <c r="H21" s="1" t="str">
        <f t="shared" si="5"/>
        <v>00112 -5,000,000 Tax On Occupancy Of Hotel Room</v>
      </c>
      <c r="I21" s="1" t="str">
        <f t="shared" si="7"/>
        <v>-5,000,000 Tax On Occupancy Of Hotel Room</v>
      </c>
    </row>
    <row r="22" spans="1:9" ht="15">
      <c r="A22" s="1" t="s">
        <v>25</v>
      </c>
      <c r="B22" s="1" t="str">
        <f t="shared" si="6"/>
        <v>002</v>
      </c>
      <c r="C22" s="1" t="str">
        <f t="shared" si="0"/>
        <v xml:space="preserve">Mayoralty </v>
      </c>
      <c r="D22" s="1" t="str">
        <f t="shared" si="1"/>
        <v>00114</v>
      </c>
      <c r="E22" s="1" t="str">
        <f t="shared" si="2"/>
        <v xml:space="preserve">-79,000,000 </v>
      </c>
      <c r="F22" s="1" t="str">
        <f t="shared" si="3"/>
        <v>Refunds Of All Other Taxes</v>
      </c>
      <c r="G22" s="1" t="str">
        <f t="shared" si="4"/>
        <v>Mayoralty 00114 -79,000,000 Refunds Of All Other Taxes</v>
      </c>
      <c r="H22" s="1" t="str">
        <f t="shared" si="5"/>
        <v>00114 -79,000,000 Refunds Of All Other Taxes</v>
      </c>
      <c r="I22" s="1" t="str">
        <f t="shared" si="7"/>
        <v>-79,000,000 Refunds Of All Other Taxes</v>
      </c>
    </row>
    <row r="23" spans="1:9" ht="15">
      <c r="A23" s="1" t="s">
        <v>26</v>
      </c>
      <c r="B23" s="1" t="str">
        <f t="shared" si="6"/>
        <v>002</v>
      </c>
      <c r="C23" s="1" t="str">
        <f t="shared" si="0"/>
        <v xml:space="preserve">Mayoralty </v>
      </c>
      <c r="D23" s="1" t="str">
        <f t="shared" si="1"/>
        <v>00117</v>
      </c>
      <c r="E23" s="1" t="str">
        <f t="shared" si="2"/>
        <v xml:space="preserve">57,000 </v>
      </c>
      <c r="F23" s="1" t="str">
        <f t="shared" si="3"/>
        <v>Medical Marijuana Excise Tax</v>
      </c>
      <c r="G23" s="1" t="str">
        <f t="shared" si="4"/>
        <v>Mayoralty 00117 57,000 Medical Marijuana Excise Tax</v>
      </c>
      <c r="H23" s="1" t="str">
        <f t="shared" si="5"/>
        <v>00117 57,000 Medical Marijuana Excise Tax</v>
      </c>
      <c r="I23" s="1" t="str">
        <f t="shared" si="7"/>
        <v>57,000 Medical Marijuana Excise Tax</v>
      </c>
    </row>
    <row r="24" spans="1:9" ht="15">
      <c r="A24" s="1" t="s">
        <v>27</v>
      </c>
      <c r="B24" s="1" t="str">
        <f t="shared" si="6"/>
        <v>002</v>
      </c>
      <c r="C24" s="1" t="str">
        <f t="shared" si="0"/>
        <v xml:space="preserve">Mayoralty </v>
      </c>
      <c r="D24" s="1" t="str">
        <f t="shared" si="1"/>
        <v>00121</v>
      </c>
      <c r="E24" s="1" t="str">
        <f t="shared" si="2"/>
        <v xml:space="preserve">-720,000 </v>
      </c>
      <c r="F24" s="1" t="str">
        <f t="shared" si="3"/>
        <v>Off Track Betting - Surtax</v>
      </c>
      <c r="G24" s="1" t="str">
        <f t="shared" si="4"/>
        <v>Mayoralty 00121 -720,000 Off Track Betting - Surtax</v>
      </c>
      <c r="H24" s="1" t="str">
        <f t="shared" si="5"/>
        <v>00121 -720,000 Off Track Betting - Surtax</v>
      </c>
      <c r="I24" s="1" t="str">
        <f t="shared" si="7"/>
        <v>-720,000 Off Track Betting - Surtax</v>
      </c>
    </row>
    <row r="25" spans="1:9" ht="15">
      <c r="A25" s="1" t="s">
        <v>28</v>
      </c>
      <c r="B25" s="1" t="str">
        <f t="shared" si="6"/>
        <v>002</v>
      </c>
      <c r="C25" s="1" t="str">
        <f t="shared" si="0"/>
        <v xml:space="preserve">Mayoralty </v>
      </c>
      <c r="D25" s="1" t="str">
        <f t="shared" si="1"/>
        <v>00122</v>
      </c>
      <c r="E25" s="1" t="str">
        <f t="shared" si="2"/>
        <v xml:space="preserve">4,000,000 </v>
      </c>
      <c r="F25" s="1" t="str">
        <f t="shared" si="3"/>
        <v>Conveyance Of Real Property Tx</v>
      </c>
      <c r="G25" s="1" t="str">
        <f t="shared" si="4"/>
        <v>Mayoralty 00122 4,000,000 Conveyance Of Real Property Tx</v>
      </c>
      <c r="H25" s="1" t="str">
        <f t="shared" si="5"/>
        <v>00122 4,000,000 Conveyance Of Real Property Tx</v>
      </c>
      <c r="I25" s="1" t="str">
        <f t="shared" si="7"/>
        <v>4,000,000 Conveyance Of Real Property Tx</v>
      </c>
    </row>
    <row r="26" spans="1:9" ht="15">
      <c r="A26" s="1" t="s">
        <v>29</v>
      </c>
      <c r="B26" s="1" t="str">
        <f t="shared" si="6"/>
        <v>002</v>
      </c>
      <c r="C26" s="1" t="str">
        <f t="shared" si="0"/>
        <v xml:space="preserve">Mayoralty </v>
      </c>
      <c r="D26" s="1" t="str">
        <f t="shared" si="1"/>
        <v>00125</v>
      </c>
      <c r="E26" s="1" t="str">
        <f t="shared" si="2"/>
        <v xml:space="preserve">190,000 </v>
      </c>
      <c r="F26" s="1" t="str">
        <f t="shared" si="3"/>
        <v>Taxi Medalion Transfer Tax</v>
      </c>
      <c r="G26" s="1" t="str">
        <f t="shared" si="4"/>
        <v>Mayoralty 00125 190,000 Taxi Medalion Transfer Tax</v>
      </c>
      <c r="H26" s="1" t="str">
        <f t="shared" si="5"/>
        <v>00125 190,000 Taxi Medalion Transfer Tax</v>
      </c>
      <c r="I26" s="1" t="str">
        <f t="shared" si="7"/>
        <v>190,000 Taxi Medalion Transfer Tax</v>
      </c>
    </row>
    <row r="27" spans="1:9" ht="15">
      <c r="A27" s="3" t="s">
        <v>30</v>
      </c>
      <c r="B27" s="1" t="str">
        <f t="shared" si="6"/>
        <v>TAX</v>
      </c>
      <c r="C27" s="1" t="e">
        <f t="shared" si="0"/>
        <v>#VALUE!</v>
      </c>
      <c r="D27" s="1" t="e">
        <f t="shared" si="1"/>
        <v>#VALUE!</v>
      </c>
      <c r="E27" s="1" t="e">
        <f t="shared" si="2"/>
        <v>#VALUE!</v>
      </c>
      <c r="F27" s="1" t="e">
        <f t="shared" si="3"/>
        <v>#VALUE!</v>
      </c>
      <c r="G27" s="1" t="str">
        <f t="shared" si="4"/>
        <v>S 1,723,527,000</v>
      </c>
      <c r="H27" s="1" t="e">
        <f t="shared" si="5"/>
        <v>#VALUE!</v>
      </c>
      <c r="I27" s="1" t="e">
        <f t="shared" si="7"/>
        <v>#VALUE!</v>
      </c>
    </row>
    <row r="28" spans="1:9" ht="15">
      <c r="A28" s="1" t="s">
        <v>31</v>
      </c>
      <c r="B28" s="1" t="str">
        <f t="shared" si="6"/>
        <v>002</v>
      </c>
      <c r="C28" s="1" t="str">
        <f t="shared" si="0"/>
        <v xml:space="preserve">Mayoralty </v>
      </c>
      <c r="D28" s="1" t="str">
        <f t="shared" si="1"/>
        <v>00476</v>
      </c>
      <c r="E28" s="1" t="str">
        <f t="shared" si="2"/>
        <v xml:space="preserve">600,000 </v>
      </c>
      <c r="F28" s="1" t="str">
        <f t="shared" si="3"/>
        <v>Administrative Serv To Public</v>
      </c>
      <c r="G28" s="1" t="str">
        <f t="shared" si="4"/>
        <v>Mayoralty 00476 600,000 Administrative Serv To Public</v>
      </c>
      <c r="H28" s="1" t="str">
        <f t="shared" si="5"/>
        <v>00476 600,000 Administrative Serv To Public</v>
      </c>
      <c r="I28" s="1" t="str">
        <f t="shared" si="7"/>
        <v>600,000 Administrative Serv To Public</v>
      </c>
    </row>
    <row r="29" spans="1:9" ht="15">
      <c r="A29" s="1" t="s">
        <v>32</v>
      </c>
      <c r="B29" s="1" t="str">
        <f t="shared" si="6"/>
        <v>002</v>
      </c>
      <c r="C29" s="1" t="str">
        <f t="shared" si="0"/>
        <v xml:space="preserve">Mayoralty </v>
      </c>
      <c r="D29" s="1" t="str">
        <f t="shared" si="1"/>
        <v>00521</v>
      </c>
      <c r="E29" s="1" t="str">
        <f t="shared" si="2"/>
        <v xml:space="preserve">-3,411,000 </v>
      </c>
      <c r="F29" s="1" t="str">
        <f t="shared" si="3"/>
        <v>Reimbursement From Water Board</v>
      </c>
      <c r="G29" s="1" t="str">
        <f t="shared" si="4"/>
        <v>Mayoralty 00521 -3,411,000 Reimbursement From Water Board</v>
      </c>
      <c r="H29" s="1" t="str">
        <f t="shared" si="5"/>
        <v>00521 -3,411,000 Reimbursement From Water Board</v>
      </c>
      <c r="I29" s="1" t="str">
        <f t="shared" si="7"/>
        <v>-3,411,000 Reimbursement From Water Board</v>
      </c>
    </row>
    <row r="30" spans="1:9" ht="15">
      <c r="A30" s="1" t="s">
        <v>33</v>
      </c>
      <c r="B30" s="1" t="str">
        <f t="shared" si="6"/>
        <v>002</v>
      </c>
      <c r="C30" s="1" t="str">
        <f t="shared" si="0"/>
        <v xml:space="preserve">Mayoralty </v>
      </c>
      <c r="D30" s="1" t="str">
        <f t="shared" si="1"/>
        <v>00600</v>
      </c>
      <c r="E30" s="1" t="str">
        <f t="shared" si="2"/>
        <v xml:space="preserve">2,865,000 </v>
      </c>
      <c r="F30" s="1" t="str">
        <f t="shared" si="3"/>
        <v>Fines-General</v>
      </c>
      <c r="G30" s="1" t="str">
        <f t="shared" si="4"/>
        <v>Mayoralty 00600 2,865,000 Fines-General</v>
      </c>
      <c r="H30" s="1" t="str">
        <f t="shared" si="5"/>
        <v>00600 2,865,000 Fines-General</v>
      </c>
      <c r="I30" s="1" t="str">
        <f t="shared" si="7"/>
        <v>2,865,000 Fines-General</v>
      </c>
    </row>
    <row r="31" spans="1:9" ht="15">
      <c r="A31" s="1" t="s">
        <v>34</v>
      </c>
      <c r="B31" s="1" t="str">
        <f t="shared" si="6"/>
        <v>002</v>
      </c>
      <c r="C31" s="1" t="str">
        <f t="shared" si="0"/>
        <v xml:space="preserve">Mayoralty </v>
      </c>
      <c r="D31" s="1" t="str">
        <f t="shared" si="1"/>
        <v>00846</v>
      </c>
      <c r="E31" s="1" t="str">
        <f t="shared" si="2"/>
        <v xml:space="preserve">-4,793,000 </v>
      </c>
      <c r="F31" s="1" t="str">
        <f t="shared" si="3"/>
        <v>Awards From Litigation</v>
      </c>
      <c r="G31" s="1" t="str">
        <f t="shared" si="4"/>
        <v>Mayoralty 00846 -4,793,000 Awards From Litigation</v>
      </c>
      <c r="H31" s="1" t="str">
        <f t="shared" si="5"/>
        <v>00846 -4,793,000 Awards From Litigation</v>
      </c>
      <c r="I31" s="1" t="str">
        <f t="shared" si="7"/>
        <v>-4,793,000 Awards From Litigation</v>
      </c>
    </row>
    <row r="32" spans="1:9" ht="15">
      <c r="A32" s="1" t="s">
        <v>35</v>
      </c>
      <c r="B32" s="1" t="str">
        <f t="shared" si="6"/>
        <v>002</v>
      </c>
      <c r="C32" s="1" t="str">
        <f t="shared" si="0"/>
        <v xml:space="preserve">Mayoralty </v>
      </c>
      <c r="D32" s="1" t="str">
        <f t="shared" si="1"/>
        <v>00859</v>
      </c>
      <c r="E32" s="1" t="str">
        <f t="shared" si="2"/>
        <v xml:space="preserve">22,632,022 </v>
      </c>
      <c r="F32" s="1" t="str">
        <f t="shared" si="3"/>
        <v>Sundries</v>
      </c>
      <c r="G32" s="1" t="str">
        <f t="shared" si="4"/>
        <v>Mayoralty 00859 22,632,022 Sundries</v>
      </c>
      <c r="H32" s="1" t="str">
        <f t="shared" si="5"/>
        <v>00859 22,632,022 Sundries</v>
      </c>
      <c r="I32" s="1" t="str">
        <f t="shared" si="7"/>
        <v>22,632,022 Sundries</v>
      </c>
    </row>
    <row r="33" spans="1:9" ht="15">
      <c r="A33" s="1" t="s">
        <v>36</v>
      </c>
      <c r="B33" s="1" t="str">
        <f t="shared" si="6"/>
        <v>015</v>
      </c>
      <c r="C33" s="1" t="e">
        <f t="shared" si="0"/>
        <v>#VALUE!</v>
      </c>
      <c r="D33" s="1" t="e">
        <f t="shared" si="1"/>
        <v>#VALUE!</v>
      </c>
      <c r="E33" s="1" t="e">
        <f t="shared" si="2"/>
        <v>#VALUE!</v>
      </c>
      <c r="F33" s="1" t="e">
        <f t="shared" si="3"/>
        <v>#VALUE!</v>
      </c>
      <c r="G33" s="1" t="str">
        <f t="shared" si="4"/>
        <v>Office of the Comptroller 56001 12,920,000 Interest Income - Other</v>
      </c>
      <c r="H33" s="1" t="e">
        <f t="shared" si="5"/>
        <v>#VALUE!</v>
      </c>
      <c r="I33" s="1" t="e">
        <f t="shared" si="7"/>
        <v>#VALUE!</v>
      </c>
    </row>
    <row r="34" spans="1:9" ht="15">
      <c r="A34" s="1" t="s">
        <v>37</v>
      </c>
      <c r="B34" s="1" t="str">
        <f t="shared" si="6"/>
        <v>015</v>
      </c>
      <c r="C34" s="1" t="e">
        <f t="shared" si="0"/>
        <v>#VALUE!</v>
      </c>
      <c r="D34" s="1" t="e">
        <f t="shared" si="1"/>
        <v>#VALUE!</v>
      </c>
      <c r="E34" s="1" t="e">
        <f t="shared" si="2"/>
        <v>#VALUE!</v>
      </c>
      <c r="F34" s="1" t="e">
        <f t="shared" si="3"/>
        <v>#VALUE!</v>
      </c>
      <c r="G34" s="1" t="str">
        <f t="shared" si="4"/>
        <v>Office of the Comptroller 56003 -2,710,000 Interest-Debt Service Fund</v>
      </c>
      <c r="H34" s="1" t="e">
        <f t="shared" si="5"/>
        <v>#VALUE!</v>
      </c>
      <c r="I34" s="1" t="e">
        <f t="shared" si="7"/>
        <v>#VALUE!</v>
      </c>
    </row>
    <row r="35" spans="1:9" ht="15">
      <c r="A35" s="1" t="s">
        <v>38</v>
      </c>
      <c r="B35" s="1" t="str">
        <f t="shared" si="6"/>
        <v>025</v>
      </c>
      <c r="C35" s="1" t="str">
        <f t="shared" si="0"/>
        <v xml:space="preserve">Law Department </v>
      </c>
      <c r="D35" s="1" t="str">
        <f t="shared" si="1"/>
        <v>00600</v>
      </c>
      <c r="E35" s="1" t="str">
        <f t="shared" si="2"/>
        <v xml:space="preserve">700,000 </v>
      </c>
      <c r="F35" s="1" t="str">
        <f t="shared" si="3"/>
        <v>Fines-General</v>
      </c>
      <c r="G35" s="1" t="str">
        <f t="shared" si="4"/>
        <v>Law Department 00600 700,000 Fines-General</v>
      </c>
      <c r="H35" s="1" t="str">
        <f t="shared" si="5"/>
        <v>00600 700,000 Fines-General</v>
      </c>
      <c r="I35" s="1" t="str">
        <f t="shared" si="7"/>
        <v>700,000 Fines-General</v>
      </c>
    </row>
    <row r="36" spans="1:9" ht="15">
      <c r="A36" s="1" t="s">
        <v>39</v>
      </c>
      <c r="B36" s="1" t="str">
        <f t="shared" si="6"/>
        <v>030</v>
      </c>
      <c r="C36" s="1" t="str">
        <f t="shared" si="0"/>
        <v xml:space="preserve">Department of City Planning </v>
      </c>
      <c r="D36" s="1" t="str">
        <f t="shared" si="1"/>
        <v>00470</v>
      </c>
      <c r="E36" s="1" t="str">
        <f t="shared" si="2"/>
        <v xml:space="preserve">23,000 </v>
      </c>
      <c r="F36" s="1" t="str">
        <f t="shared" si="3"/>
        <v>Other Services And Fees</v>
      </c>
      <c r="G36" s="1" t="str">
        <f t="shared" si="4"/>
        <v>Department of City Planning 00470 23,000 Other Services And Fees</v>
      </c>
      <c r="H36" s="1" t="str">
        <f t="shared" si="5"/>
        <v>00470 23,000 Other Services And Fees</v>
      </c>
      <c r="I36" s="1" t="str">
        <f t="shared" si="7"/>
        <v>23,000 Other Services And Fees</v>
      </c>
    </row>
    <row r="37" spans="1:9" ht="15">
      <c r="A37" s="1" t="s">
        <v>40</v>
      </c>
      <c r="B37" s="1" t="str">
        <f t="shared" si="6"/>
        <v>030</v>
      </c>
      <c r="C37" s="1" t="str">
        <f t="shared" si="0"/>
        <v xml:space="preserve">Department of City Planning </v>
      </c>
      <c r="D37" s="1" t="str">
        <f t="shared" si="1"/>
        <v>00476</v>
      </c>
      <c r="E37" s="1" t="str">
        <f t="shared" si="2"/>
        <v xml:space="preserve">800,000 </v>
      </c>
      <c r="F37" s="1" t="str">
        <f t="shared" si="3"/>
        <v>Administrative Serv To Public</v>
      </c>
      <c r="G37" s="1" t="str">
        <f t="shared" si="4"/>
        <v>Department of City Planning 00476 800,000 Administrative Serv To Public</v>
      </c>
      <c r="H37" s="1" t="str">
        <f t="shared" si="5"/>
        <v>00476 800,000 Administrative Serv To Public</v>
      </c>
      <c r="I37" s="1" t="str">
        <f t="shared" si="7"/>
        <v>800,000 Administrative Serv To Public</v>
      </c>
    </row>
    <row r="38" spans="1:9" ht="15">
      <c r="A38" s="1" t="s">
        <v>41</v>
      </c>
      <c r="B38" s="1" t="str">
        <f t="shared" si="6"/>
        <v>030</v>
      </c>
      <c r="C38" s="1" t="str">
        <f t="shared" si="0"/>
        <v xml:space="preserve">Department of City Planning </v>
      </c>
      <c r="D38" s="1" t="str">
        <f t="shared" si="1"/>
        <v>00822</v>
      </c>
      <c r="E38" s="1" t="str">
        <f t="shared" si="2"/>
        <v xml:space="preserve">418,000 </v>
      </c>
      <c r="F38" s="1" t="str">
        <f t="shared" si="3"/>
        <v>Minor Sales</v>
      </c>
      <c r="G38" s="1" t="str">
        <f t="shared" si="4"/>
        <v>Department of City Planning 00822 418,000 Minor Sales</v>
      </c>
      <c r="H38" s="1" t="str">
        <f t="shared" si="5"/>
        <v>00822 418,000 Minor Sales</v>
      </c>
      <c r="I38" s="1" t="str">
        <f t="shared" si="7"/>
        <v>418,000 Minor Sales</v>
      </c>
    </row>
    <row r="39" spans="1:9" ht="15">
      <c r="A39" s="1" t="s">
        <v>42</v>
      </c>
      <c r="B39" s="1" t="str">
        <f t="shared" si="6"/>
        <v>030</v>
      </c>
      <c r="C39" s="1" t="str">
        <f t="shared" si="0"/>
        <v xml:space="preserve">Department of City Planning </v>
      </c>
      <c r="D39" s="1" t="str">
        <f t="shared" si="1"/>
        <v>00859</v>
      </c>
      <c r="E39" s="1" t="str">
        <f t="shared" si="2"/>
        <v xml:space="preserve">50,000 </v>
      </c>
      <c r="F39" s="1" t="str">
        <f t="shared" si="3"/>
        <v>Sundries</v>
      </c>
      <c r="G39" s="1" t="str">
        <f t="shared" si="4"/>
        <v>Department of City Planning 00859 50,000 Sundries</v>
      </c>
      <c r="H39" s="1" t="str">
        <f t="shared" si="5"/>
        <v>00859 50,000 Sundries</v>
      </c>
      <c r="I39" s="1" t="str">
        <f t="shared" si="7"/>
        <v>50,000 Sundries</v>
      </c>
    </row>
    <row r="40" spans="1:9" ht="15">
      <c r="A40" s="1" t="s">
        <v>43</v>
      </c>
      <c r="B40" s="1" t="str">
        <f t="shared" si="6"/>
        <v>032</v>
      </c>
      <c r="C40" s="1" t="str">
        <f t="shared" si="0"/>
        <v xml:space="preserve">Department of Investigation </v>
      </c>
      <c r="D40" s="1" t="str">
        <f t="shared" si="1"/>
        <v>00470</v>
      </c>
      <c r="E40" s="1" t="str">
        <f t="shared" si="2"/>
        <v xml:space="preserve">-545,300 </v>
      </c>
      <c r="F40" s="1" t="str">
        <f t="shared" si="3"/>
        <v>Other Services And Fees</v>
      </c>
      <c r="G40" s="1" t="str">
        <f t="shared" si="4"/>
        <v>Department of Investigation 00470 -545,300 Other Services And Fees</v>
      </c>
      <c r="H40" s="1" t="str">
        <f t="shared" si="5"/>
        <v>00470 -545,300 Other Services And Fees</v>
      </c>
      <c r="I40" s="1" t="str">
        <f t="shared" si="7"/>
        <v>-545,300 Other Services And Fees</v>
      </c>
    </row>
    <row r="41" spans="1:9" ht="15">
      <c r="A41" s="1" t="s">
        <v>44</v>
      </c>
      <c r="B41" s="1" t="str">
        <f t="shared" si="6"/>
        <v>040</v>
      </c>
      <c r="C41" s="1" t="str">
        <f t="shared" si="0"/>
        <v xml:space="preserve">Department of Education </v>
      </c>
      <c r="D41" s="1" t="str">
        <f t="shared" si="1"/>
        <v>00460</v>
      </c>
      <c r="E41" s="1" t="str">
        <f t="shared" si="2"/>
        <v xml:space="preserve">1,000,000 </v>
      </c>
      <c r="F41" s="1" t="str">
        <f t="shared" si="3"/>
        <v>Education Services/Fees</v>
      </c>
      <c r="G41" s="1" t="str">
        <f t="shared" si="4"/>
        <v>Department of Education 00460 1,000,000 Education Services/Fees</v>
      </c>
      <c r="H41" s="1" t="str">
        <f t="shared" si="5"/>
        <v>00460 1,000,000 Education Services/Fees</v>
      </c>
      <c r="I41" s="1" t="str">
        <f t="shared" si="7"/>
        <v>1,000,000 Education Services/Fees</v>
      </c>
    </row>
    <row r="42" spans="1:9" ht="15">
      <c r="A42" s="1" t="s">
        <v>45</v>
      </c>
      <c r="B42" s="1" t="str">
        <f t="shared" si="6"/>
        <v>056</v>
      </c>
      <c r="C42" s="1" t="str">
        <f t="shared" si="0"/>
        <v xml:space="preserve">Police Department </v>
      </c>
      <c r="D42" s="1" t="str">
        <f t="shared" si="1"/>
        <v>00847</v>
      </c>
      <c r="E42" s="1" t="str">
        <f t="shared" si="2"/>
        <v xml:space="preserve">-900,000 </v>
      </c>
      <c r="F42" s="1" t="str">
        <f t="shared" si="3"/>
        <v>E-911 Surcharges</v>
      </c>
      <c r="G42" s="1" t="str">
        <f t="shared" si="4"/>
        <v>Police Department 00847 -900,000 E-911 Surcharges</v>
      </c>
      <c r="H42" s="1" t="str">
        <f t="shared" si="5"/>
        <v>00847 -900,000 E-911 Surcharges</v>
      </c>
      <c r="I42" s="1" t="str">
        <f t="shared" si="7"/>
        <v>-900,000 E-911 Surcharges</v>
      </c>
    </row>
    <row r="43" spans="1:9" ht="15">
      <c r="A43" s="1" t="s">
        <v>46</v>
      </c>
      <c r="B43" s="1" t="str">
        <f t="shared" si="6"/>
        <v>056</v>
      </c>
      <c r="C43" s="1" t="str">
        <f t="shared" si="0"/>
        <v xml:space="preserve">Police Department </v>
      </c>
      <c r="D43" s="1" t="str">
        <f t="shared" si="1"/>
        <v>00848</v>
      </c>
      <c r="E43" s="1" t="str">
        <f t="shared" si="2"/>
        <v xml:space="preserve">-5,732,000 </v>
      </c>
      <c r="F43" s="1" t="str">
        <f t="shared" si="3"/>
        <v>Wireless /Cell Phone Surcharges</v>
      </c>
      <c r="G43" s="1" t="str">
        <f t="shared" si="4"/>
        <v>Police Department 00848 -5,732,000 Wireless /Cell Phone Surcharges</v>
      </c>
      <c r="H43" s="1" t="str">
        <f t="shared" si="5"/>
        <v>00848 -5,732,000 Wireless /Cell Phone Surcharges</v>
      </c>
      <c r="I43" s="1" t="str">
        <f t="shared" si="7"/>
        <v>-5,732,000 Wireless /Cell Phone Surcharges</v>
      </c>
    </row>
    <row r="44" spans="1:9" ht="15">
      <c r="A44" s="1" t="s">
        <v>47</v>
      </c>
      <c r="B44" s="1" t="str">
        <f t="shared" si="6"/>
        <v>056</v>
      </c>
      <c r="C44" s="1" t="str">
        <f t="shared" si="0"/>
        <v xml:space="preserve">Police Department </v>
      </c>
      <c r="D44" s="1" t="str">
        <f t="shared" si="1"/>
        <v>00849</v>
      </c>
      <c r="E44" s="1" t="str">
        <f t="shared" si="2"/>
        <v xml:space="preserve">1,697,000 </v>
      </c>
      <c r="F44" s="1" t="str">
        <f t="shared" si="3"/>
        <v>Wireless /E911 Surcharges-VOIP</v>
      </c>
      <c r="G44" s="1" t="str">
        <f t="shared" si="4"/>
        <v>Police Department 00849 1,697,000 Wireless /E911 Surcharges-VOIP</v>
      </c>
      <c r="H44" s="1" t="str">
        <f t="shared" si="5"/>
        <v>00849 1,697,000 Wireless /E911 Surcharges-VOIP</v>
      </c>
      <c r="I44" s="1" t="str">
        <f t="shared" si="7"/>
        <v>1,697,000 Wireless /E911 Surcharges-VOIP</v>
      </c>
    </row>
    <row r="45" spans="1:9" ht="15">
      <c r="A45" s="1" t="s">
        <v>48</v>
      </c>
      <c r="B45" s="1" t="str">
        <f t="shared" si="6"/>
        <v>057</v>
      </c>
      <c r="C45" s="1" t="str">
        <f t="shared" si="0"/>
        <v xml:space="preserve">Fire Department </v>
      </c>
      <c r="D45" s="1" t="str">
        <f t="shared" si="1"/>
        <v>00320</v>
      </c>
      <c r="E45" s="1" t="str">
        <f t="shared" si="2"/>
        <v xml:space="preserve">-278,000 </v>
      </c>
      <c r="F45" s="1" t="str">
        <f t="shared" si="3"/>
        <v>Franchises - Other</v>
      </c>
      <c r="G45" s="1" t="str">
        <f t="shared" si="4"/>
        <v>Fire Department 00320 -278,000 Franchises - Other</v>
      </c>
      <c r="H45" s="1" t="str">
        <f t="shared" si="5"/>
        <v>00320 -278,000 Franchises - Other</v>
      </c>
      <c r="I45" s="1" t="str">
        <f t="shared" si="7"/>
        <v>-278,000 Franchises - Other</v>
      </c>
    </row>
    <row r="46" spans="1:9" ht="15">
      <c r="A46" s="1" t="s">
        <v>49</v>
      </c>
      <c r="B46" s="1" t="str">
        <f t="shared" si="6"/>
        <v>072</v>
      </c>
      <c r="C46" s="1" t="str">
        <f t="shared" si="0"/>
        <v xml:space="preserve">Department of Correction </v>
      </c>
      <c r="D46" s="1" t="str">
        <f t="shared" si="1"/>
        <v>00859</v>
      </c>
      <c r="E46" s="1" t="str">
        <f t="shared" si="2"/>
        <v xml:space="preserve">1,059,000 </v>
      </c>
      <c r="F46" s="1" t="str">
        <f t="shared" si="3"/>
        <v>Sundries</v>
      </c>
      <c r="G46" s="1" t="str">
        <f t="shared" si="4"/>
        <v>Department of Correction 00859 1,059,000 Sundries</v>
      </c>
      <c r="H46" s="1" t="str">
        <f t="shared" si="5"/>
        <v>00859 1,059,000 Sundries</v>
      </c>
      <c r="I46" s="1" t="str">
        <f t="shared" si="7"/>
        <v>1,059,000 Sundries</v>
      </c>
    </row>
    <row r="47" spans="1:9" ht="15">
      <c r="A47" s="1" t="s">
        <v>3</v>
      </c>
      <c r="B47" s="1" t="str">
        <f t="shared" si="6"/>
        <v>131</v>
      </c>
      <c r="C47" s="1" t="str">
        <f t="shared" si="0"/>
        <v xml:space="preserve">Office of Payroll Administration </v>
      </c>
      <c r="D47" s="1" t="str">
        <f t="shared" si="1"/>
        <v>00859</v>
      </c>
      <c r="E47" s="1" t="str">
        <f t="shared" si="2"/>
        <v xml:space="preserve">-1,000,000 </v>
      </c>
      <c r="F47" s="1" t="str">
        <f t="shared" si="3"/>
        <v>Sundries</v>
      </c>
      <c r="G47" s="1" t="str">
        <f t="shared" si="4"/>
        <v>Office of Payroll Administration 00859 -1,000,000 Sundries</v>
      </c>
      <c r="H47" s="1" t="str">
        <f t="shared" si="5"/>
        <v>00859 -1,000,000 Sundries</v>
      </c>
      <c r="I47" s="1" t="str">
        <f t="shared" si="7"/>
        <v>-1,000,000 Sundries</v>
      </c>
    </row>
    <row r="48" spans="1:9" ht="15">
      <c r="A48" s="1" t="s">
        <v>50</v>
      </c>
      <c r="B48" s="1" t="str">
        <f t="shared" si="6"/>
        <v>136</v>
      </c>
      <c r="C48" s="1" t="str">
        <f t="shared" si="0"/>
        <v xml:space="preserve">Landmarks Preservation Commission </v>
      </c>
      <c r="D48" s="1" t="str">
        <f t="shared" si="1"/>
        <v>00250</v>
      </c>
      <c r="E48" s="1" t="str">
        <f t="shared" si="2"/>
        <v xml:space="preserve">1,185,000 </v>
      </c>
      <c r="F48" s="1" t="str">
        <f t="shared" si="3"/>
        <v>Permits - General</v>
      </c>
      <c r="G48" s="1" t="str">
        <f t="shared" si="4"/>
        <v>Landmarks Preservation Commission 00250 1,185,000 Permits - General</v>
      </c>
      <c r="H48" s="1" t="str">
        <f t="shared" si="5"/>
        <v>00250 1,185,000 Permits - General</v>
      </c>
      <c r="I48" s="1" t="str">
        <f t="shared" si="7"/>
        <v>1,185,000 Permits - General</v>
      </c>
    </row>
    <row r="49" spans="1:9" ht="15">
      <c r="A49" s="1" t="s">
        <v>51</v>
      </c>
      <c r="B49" s="1" t="str">
        <f t="shared" si="6"/>
        <v>156</v>
      </c>
      <c r="C49" s="1" t="str">
        <f t="shared" si="0"/>
        <v xml:space="preserve">NYC Taxi and Limousine Commission </v>
      </c>
      <c r="D49" s="1" t="str">
        <f t="shared" si="1"/>
        <v>00200</v>
      </c>
      <c r="E49" s="1" t="str">
        <f t="shared" si="2"/>
        <v xml:space="preserve">7,899,000 </v>
      </c>
      <c r="F49" s="1" t="str">
        <f t="shared" si="3"/>
        <v>Licenses - General</v>
      </c>
      <c r="G49" s="1" t="str">
        <f t="shared" si="4"/>
        <v>NYC Taxi and Limousine Commission 00200 7,899,000 Licenses - General</v>
      </c>
      <c r="H49" s="1" t="str">
        <f t="shared" si="5"/>
        <v>00200 7,899,000 Licenses - General</v>
      </c>
      <c r="I49" s="1" t="str">
        <f t="shared" si="7"/>
        <v>7,899,000 Licenses - General</v>
      </c>
    </row>
    <row r="50" spans="1:9" ht="15">
      <c r="A50" s="1" t="s">
        <v>52</v>
      </c>
      <c r="B50" s="1" t="str">
        <f t="shared" si="6"/>
        <v>312</v>
      </c>
      <c r="C50" s="1" t="str">
        <f t="shared" si="0"/>
        <v xml:space="preserve">Conflicts of Interest Board </v>
      </c>
      <c r="D50" s="1" t="str">
        <f t="shared" si="1"/>
        <v>00470</v>
      </c>
      <c r="E50" s="1" t="str">
        <f t="shared" si="2"/>
        <v xml:space="preserve">100,000 </v>
      </c>
      <c r="F50" s="1" t="str">
        <f t="shared" si="3"/>
        <v>Other Services And Fees</v>
      </c>
      <c r="G50" s="1" t="str">
        <f t="shared" si="4"/>
        <v>Conflicts of Interest Board 00470 100,000 Other Services And Fees</v>
      </c>
      <c r="H50" s="1" t="str">
        <f t="shared" si="5"/>
        <v>00470 100,000 Other Services And Fees</v>
      </c>
      <c r="I50" s="1" t="str">
        <f t="shared" si="7"/>
        <v>100,000 Other Services And Fees</v>
      </c>
    </row>
    <row r="51" spans="1:9" ht="15">
      <c r="A51" s="1" t="s">
        <v>53</v>
      </c>
      <c r="B51" s="1" t="str">
        <f t="shared" si="6"/>
        <v>806</v>
      </c>
      <c r="C51" s="1" t="str">
        <f t="shared" si="0"/>
        <v xml:space="preserve">Housing Preservation and Development </v>
      </c>
      <c r="D51" s="1" t="str">
        <f t="shared" si="1"/>
        <v>00470</v>
      </c>
      <c r="E51" s="1" t="str">
        <f t="shared" si="2"/>
        <v xml:space="preserve">22,908,000 </v>
      </c>
      <c r="F51" s="1" t="str">
        <f t="shared" si="3"/>
        <v>Other Services And Fees</v>
      </c>
      <c r="G51" s="1" t="str">
        <f t="shared" si="4"/>
        <v>Housing Preservation and Development 00470 22,908,000 Other Services And Fees</v>
      </c>
      <c r="H51" s="1" t="str">
        <f t="shared" si="5"/>
        <v>00470 22,908,000 Other Services And Fees</v>
      </c>
      <c r="I51" s="1" t="str">
        <f t="shared" si="7"/>
        <v>22,908,000 Other Services And Fees</v>
      </c>
    </row>
    <row r="52" spans="1:9" ht="15">
      <c r="A52" s="1" t="s">
        <v>54</v>
      </c>
      <c r="B52" s="1" t="str">
        <f t="shared" si="6"/>
        <v>806</v>
      </c>
      <c r="C52" s="1" t="str">
        <f t="shared" si="0"/>
        <v xml:space="preserve">Housing Preservation and Development </v>
      </c>
      <c r="D52" s="1" t="str">
        <f t="shared" si="1"/>
        <v>00600</v>
      </c>
      <c r="E52" s="1" t="str">
        <f t="shared" si="2"/>
        <v xml:space="preserve">734,000 </v>
      </c>
      <c r="F52" s="1" t="str">
        <f t="shared" si="3"/>
        <v>Fines-General</v>
      </c>
      <c r="G52" s="1" t="str">
        <f t="shared" si="4"/>
        <v>Housing Preservation and Development 00600 734,000 Fines-General</v>
      </c>
      <c r="H52" s="1" t="str">
        <f t="shared" si="5"/>
        <v>00600 734,000 Fines-General</v>
      </c>
      <c r="I52" s="1" t="str">
        <f t="shared" si="7"/>
        <v>734,000 Fines-General</v>
      </c>
    </row>
    <row r="53" spans="1:9" ht="15">
      <c r="A53" s="1" t="s">
        <v>55</v>
      </c>
      <c r="B53" s="1" t="str">
        <f t="shared" si="6"/>
        <v>806</v>
      </c>
      <c r="C53" s="1" t="str">
        <f t="shared" si="0"/>
        <v xml:space="preserve">Housing Preservation and Development </v>
      </c>
      <c r="D53" s="1" t="str">
        <f t="shared" si="1"/>
        <v>00760</v>
      </c>
      <c r="E53" s="1" t="str">
        <f t="shared" si="2"/>
        <v xml:space="preserve">1,648,000 </v>
      </c>
      <c r="F53" s="1" t="str">
        <f t="shared" si="3"/>
        <v>Rentals: Other</v>
      </c>
      <c r="G53" s="1" t="str">
        <f t="shared" si="4"/>
        <v>Housing Preservation and Development 00760 1,648,000 Rentals: Other</v>
      </c>
      <c r="H53" s="1" t="str">
        <f t="shared" si="5"/>
        <v>00760 1,648,000 Rentals: Other</v>
      </c>
      <c r="I53" s="1" t="str">
        <f t="shared" si="7"/>
        <v>1,648,000 Rentals: Other</v>
      </c>
    </row>
    <row r="54" spans="1:9" ht="15">
      <c r="A54" s="1" t="s">
        <v>56</v>
      </c>
      <c r="B54" s="1" t="str">
        <f t="shared" si="6"/>
        <v>806</v>
      </c>
      <c r="C54" s="1" t="str">
        <f t="shared" si="0"/>
        <v xml:space="preserve">Housing Preservation and Development </v>
      </c>
      <c r="D54" s="1" t="str">
        <f t="shared" si="1"/>
        <v>00815</v>
      </c>
      <c r="E54" s="1" t="str">
        <f t="shared" si="2"/>
        <v xml:space="preserve">1,330,000 </v>
      </c>
      <c r="F54" s="1" t="str">
        <f t="shared" si="3"/>
        <v>Sales Of In Rem Property</v>
      </c>
      <c r="G54" s="1" t="str">
        <f t="shared" si="4"/>
        <v>Housing Preservation and Development 00815 1,330,000 Sales Of In Rem Property</v>
      </c>
      <c r="H54" s="1" t="str">
        <f t="shared" si="5"/>
        <v>00815 1,330,000 Sales Of In Rem Property</v>
      </c>
      <c r="I54" s="1" t="str">
        <f t="shared" si="7"/>
        <v>1,330,000 Sales Of In Rem Property</v>
      </c>
    </row>
    <row r="55" spans="1:9" ht="15">
      <c r="A55" s="1" t="s">
        <v>57</v>
      </c>
      <c r="B55" s="1" t="str">
        <f t="shared" si="6"/>
        <v>810</v>
      </c>
      <c r="C55" s="1" t="str">
        <f t="shared" si="0"/>
        <v xml:space="preserve">Department of Buildings </v>
      </c>
      <c r="D55" s="1" t="str">
        <f t="shared" si="1"/>
        <v>00470</v>
      </c>
      <c r="E55" s="1" t="str">
        <f t="shared" si="2"/>
        <v xml:space="preserve">1,155,000 </v>
      </c>
      <c r="F55" s="1" t="str">
        <f t="shared" si="3"/>
        <v>Other Services And Fees</v>
      </c>
      <c r="G55" s="1" t="str">
        <f t="shared" si="4"/>
        <v>Department of Buildings 00470 1,155,000 Other Services And Fees</v>
      </c>
      <c r="H55" s="1" t="str">
        <f t="shared" si="5"/>
        <v>00470 1,155,000 Other Services And Fees</v>
      </c>
      <c r="I55" s="1" t="str">
        <f t="shared" si="7"/>
        <v>1,155,000 Other Services And Fees</v>
      </c>
    </row>
    <row r="56" spans="1:9" ht="15">
      <c r="A56" s="1" t="s">
        <v>58</v>
      </c>
      <c r="B56" s="1" t="str">
        <f t="shared" si="6"/>
        <v>820</v>
      </c>
      <c r="C56" s="1" t="str">
        <f t="shared" si="0"/>
        <v xml:space="preserve">Office of Administrative Trials and Hearings </v>
      </c>
      <c r="D56" s="1" t="str">
        <f t="shared" si="1"/>
        <v>00600</v>
      </c>
      <c r="E56" s="1" t="str">
        <f t="shared" si="2"/>
        <v xml:space="preserve">1,259,000 </v>
      </c>
      <c r="F56" s="1" t="str">
        <f t="shared" si="3"/>
        <v>Fines-General</v>
      </c>
      <c r="G56" s="1" t="str">
        <f t="shared" si="4"/>
        <v>Office of Administrative Trials and Hearings 00600 1,259,000 Fines-General</v>
      </c>
      <c r="H56" s="1" t="str">
        <f t="shared" si="5"/>
        <v>00600 1,259,000 Fines-General</v>
      </c>
      <c r="I56" s="1" t="str">
        <f t="shared" si="7"/>
        <v>1,259,000 Fines-General</v>
      </c>
    </row>
    <row r="57" spans="1:9" ht="15">
      <c r="A57" s="1" t="s">
        <v>59</v>
      </c>
      <c r="B57" s="1" t="str">
        <f t="shared" si="6"/>
        <v>820</v>
      </c>
      <c r="C57" s="1" t="str">
        <f t="shared" si="0"/>
        <v xml:space="preserve">Office of Administrative Trials and Hearings </v>
      </c>
      <c r="D57" s="1" t="str">
        <f t="shared" si="1"/>
        <v>00603</v>
      </c>
      <c r="E57" s="1" t="str">
        <f t="shared" si="2"/>
        <v xml:space="preserve">9,000,000 </v>
      </c>
      <c r="F57" s="1" t="str">
        <f t="shared" si="3"/>
        <v>Fines - ECB</v>
      </c>
      <c r="G57" s="1" t="str">
        <f t="shared" si="4"/>
        <v>Office of Administrative Trials and Hearings 00603 9,000,000 Fines - ECB</v>
      </c>
      <c r="H57" s="1" t="str">
        <f t="shared" si="5"/>
        <v>00603 9,000,000 Fines - ECB</v>
      </c>
      <c r="I57" s="1" t="str">
        <f t="shared" si="7"/>
        <v>9,000,000 Fines - ECB</v>
      </c>
    </row>
    <row r="58" spans="1:9" ht="15">
      <c r="A58" s="1" t="s">
        <v>60</v>
      </c>
      <c r="B58" s="1" t="str">
        <f t="shared" si="6"/>
        <v>826</v>
      </c>
      <c r="C58" s="1" t="str">
        <f t="shared" si="0"/>
        <v xml:space="preserve">Department of Environmental Protection </v>
      </c>
      <c r="D58" s="1" t="str">
        <f t="shared" si="1"/>
        <v>00250</v>
      </c>
      <c r="E58" s="1" t="str">
        <f t="shared" si="2"/>
        <v xml:space="preserve">1,400,000 </v>
      </c>
      <c r="F58" s="1" t="str">
        <f t="shared" si="3"/>
        <v>Permits - General</v>
      </c>
      <c r="G58" s="1" t="str">
        <f t="shared" si="4"/>
        <v>Department of Environmental Protection 00250 1,400,000 Permits - General</v>
      </c>
      <c r="H58" s="1" t="str">
        <f t="shared" si="5"/>
        <v>00250 1,400,000 Permits - General</v>
      </c>
      <c r="I58" s="1" t="str">
        <f t="shared" si="7"/>
        <v>1,400,000 Permits - General</v>
      </c>
    </row>
    <row r="59" spans="1:9" ht="15">
      <c r="A59" s="1" t="s">
        <v>61</v>
      </c>
      <c r="B59" s="1" t="str">
        <f t="shared" si="6"/>
        <v>826</v>
      </c>
      <c r="C59" s="1" t="str">
        <f t="shared" si="0"/>
        <v xml:space="preserve">Department of Environmental Protection </v>
      </c>
      <c r="D59" s="1" t="str">
        <f t="shared" si="1"/>
        <v>00470</v>
      </c>
      <c r="E59" s="1" t="str">
        <f t="shared" si="2"/>
        <v xml:space="preserve">1,429,000 </v>
      </c>
      <c r="F59" s="1" t="str">
        <f t="shared" si="3"/>
        <v>Other Services And Fees</v>
      </c>
      <c r="G59" s="1" t="str">
        <f t="shared" si="4"/>
        <v>Department of Environmental Protection 00470 1,429,000 Other Services And Fees</v>
      </c>
      <c r="H59" s="1" t="str">
        <f t="shared" si="5"/>
        <v>00470 1,429,000 Other Services And Fees</v>
      </c>
      <c r="I59" s="1" t="str">
        <f t="shared" si="7"/>
        <v>1,429,000 Other Services And Fees</v>
      </c>
    </row>
    <row r="60" spans="1:9" ht="15">
      <c r="A60" s="1" t="s">
        <v>62</v>
      </c>
      <c r="B60" s="1" t="str">
        <f t="shared" si="6"/>
        <v>826</v>
      </c>
      <c r="C60" s="1" t="str">
        <f t="shared" si="0"/>
        <v xml:space="preserve">Department of Environmental Protection </v>
      </c>
      <c r="D60" s="1" t="str">
        <f t="shared" si="1"/>
        <v>00476</v>
      </c>
      <c r="E60" s="1" t="str">
        <f t="shared" si="2"/>
        <v xml:space="preserve">-110,000 </v>
      </c>
      <c r="F60" s="1" t="str">
        <f t="shared" si="3"/>
        <v>Administrative Serv To Public</v>
      </c>
      <c r="G60" s="1" t="str">
        <f t="shared" si="4"/>
        <v>Department of Environmental Protection 00476 -110,000 Administrative Serv To Public</v>
      </c>
      <c r="H60" s="1" t="str">
        <f t="shared" si="5"/>
        <v>00476 -110,000 Administrative Serv To Public</v>
      </c>
      <c r="I60" s="1" t="str">
        <f t="shared" si="7"/>
        <v>-110,000 Administrative Serv To Public</v>
      </c>
    </row>
    <row r="61" spans="1:9" ht="15">
      <c r="A61" s="1" t="s">
        <v>63</v>
      </c>
      <c r="B61" s="1" t="str">
        <f t="shared" si="6"/>
        <v>826</v>
      </c>
      <c r="C61" s="1" t="str">
        <f aca="true" t="shared" si="8" ref="C61:C84">LEFT(G61,FIND(" 0",G61))</f>
        <v xml:space="preserve">Department of Environmental Protection </v>
      </c>
      <c r="D61" s="1" t="str">
        <f aca="true" t="shared" si="9" ref="D61:D84">LEFT(H61,5)</f>
        <v>00760</v>
      </c>
      <c r="E61" s="1" t="str">
        <f aca="true" t="shared" si="10" ref="E61:E84">LEFT(I61,FIND(" ",I61))</f>
        <v xml:space="preserve">835,000 </v>
      </c>
      <c r="F61" s="1" t="str">
        <f aca="true" t="shared" si="11" ref="F61:F84">MID(I61,FIND(" ",I61)+1,99)</f>
        <v>Rentals: Other</v>
      </c>
      <c r="G61" s="1" t="str">
        <f aca="true" t="shared" si="12" ref="G61:G84">MID(A61,5,9999)</f>
        <v>Department of Environmental Protection 00760 835,000 Rentals: Other</v>
      </c>
      <c r="H61" s="1" t="str">
        <f aca="true" t="shared" si="13" ref="H61:H84">MID(G61,FIND(" 0",G61)+1,99)</f>
        <v>00760 835,000 Rentals: Other</v>
      </c>
      <c r="I61" s="1" t="str">
        <f t="shared" si="7"/>
        <v>835,000 Rentals: Other</v>
      </c>
    </row>
    <row r="62" spans="1:9" ht="15">
      <c r="A62" s="1" t="s">
        <v>64</v>
      </c>
      <c r="B62" s="1" t="str">
        <f aca="true" t="shared" si="14" ref="B62:B84">LEFT(A62,3)</f>
        <v>827</v>
      </c>
      <c r="C62" s="1" t="str">
        <f t="shared" si="8"/>
        <v xml:space="preserve">Department of Sanitation </v>
      </c>
      <c r="D62" s="1" t="str">
        <f t="shared" si="9"/>
        <v>00304</v>
      </c>
      <c r="E62" s="1" t="str">
        <f t="shared" si="10"/>
        <v xml:space="preserve">435,000 </v>
      </c>
      <c r="F62" s="1" t="str">
        <f t="shared" si="11"/>
        <v>Dumping Privileges</v>
      </c>
      <c r="G62" s="1" t="str">
        <f t="shared" si="12"/>
        <v>Department of Sanitation 00304 435,000 Dumping Privileges</v>
      </c>
      <c r="H62" s="1" t="str">
        <f t="shared" si="13"/>
        <v>00304 435,000 Dumping Privileges</v>
      </c>
      <c r="I62" s="1" t="str">
        <f aca="true" t="shared" si="15" ref="I62:I84">MID(H62,7,99)</f>
        <v>435,000 Dumping Privileges</v>
      </c>
    </row>
    <row r="63" spans="1:9" ht="15">
      <c r="A63" s="1" t="s">
        <v>65</v>
      </c>
      <c r="B63" s="1" t="str">
        <f t="shared" si="14"/>
        <v>827</v>
      </c>
      <c r="C63" s="1" t="str">
        <f t="shared" si="8"/>
        <v xml:space="preserve">Department of Sanitation </v>
      </c>
      <c r="D63" s="1" t="str">
        <f t="shared" si="9"/>
        <v>00325</v>
      </c>
      <c r="E63" s="1" t="str">
        <f t="shared" si="10"/>
        <v xml:space="preserve">1,176,000 </v>
      </c>
      <c r="F63" s="1" t="str">
        <f t="shared" si="11"/>
        <v>Privileges - Other</v>
      </c>
      <c r="G63" s="1" t="str">
        <f t="shared" si="12"/>
        <v>Department of Sanitation 00325 1,176,000 Privileges - Other</v>
      </c>
      <c r="H63" s="1" t="str">
        <f t="shared" si="13"/>
        <v>00325 1,176,000 Privileges - Other</v>
      </c>
      <c r="I63" s="1" t="str">
        <f t="shared" si="15"/>
        <v>1,176,000 Privileges - Other</v>
      </c>
    </row>
    <row r="64" spans="1:9" ht="15">
      <c r="A64" s="1" t="s">
        <v>66</v>
      </c>
      <c r="B64" s="1" t="str">
        <f t="shared" si="14"/>
        <v>827</v>
      </c>
      <c r="C64" s="1" t="str">
        <f t="shared" si="8"/>
        <v xml:space="preserve">Department of Sanitation </v>
      </c>
      <c r="D64" s="1" t="str">
        <f t="shared" si="9"/>
        <v>00859</v>
      </c>
      <c r="E64" s="1" t="str">
        <f t="shared" si="10"/>
        <v xml:space="preserve">1,450,000 </v>
      </c>
      <c r="F64" s="1" t="str">
        <f t="shared" si="11"/>
        <v>Sundries</v>
      </c>
      <c r="G64" s="1" t="str">
        <f t="shared" si="12"/>
        <v>Department of Sanitation 00859 1,450,000 Sundries</v>
      </c>
      <c r="H64" s="1" t="str">
        <f t="shared" si="13"/>
        <v>00859 1,450,000 Sundries</v>
      </c>
      <c r="I64" s="1" t="str">
        <f t="shared" si="15"/>
        <v>1,450,000 Sundries</v>
      </c>
    </row>
    <row r="65" spans="1:9" ht="15">
      <c r="A65" s="1" t="s">
        <v>67</v>
      </c>
      <c r="B65" s="1" t="str">
        <f t="shared" si="14"/>
        <v>829</v>
      </c>
      <c r="C65" s="1" t="str">
        <f t="shared" si="8"/>
        <v xml:space="preserve">Business Integrity Commission </v>
      </c>
      <c r="D65" s="1" t="str">
        <f t="shared" si="9"/>
        <v>00600</v>
      </c>
      <c r="E65" s="1" t="str">
        <f t="shared" si="10"/>
        <v xml:space="preserve">-415,000 </v>
      </c>
      <c r="F65" s="1" t="str">
        <f t="shared" si="11"/>
        <v>Fines-General</v>
      </c>
      <c r="G65" s="1" t="str">
        <f t="shared" si="12"/>
        <v>Business Integrity Commission 00600 -415,000 Fines-General</v>
      </c>
      <c r="H65" s="1" t="str">
        <f t="shared" si="13"/>
        <v>00600 -415,000 Fines-General</v>
      </c>
      <c r="I65" s="1" t="str">
        <f t="shared" si="15"/>
        <v>-415,000 Fines-General</v>
      </c>
    </row>
    <row r="66" spans="1:9" ht="15">
      <c r="A66" s="1" t="s">
        <v>68</v>
      </c>
      <c r="B66" s="1" t="str">
        <f t="shared" si="14"/>
        <v>836</v>
      </c>
      <c r="C66" s="1" t="str">
        <f t="shared" si="8"/>
        <v xml:space="preserve">Department of Finance </v>
      </c>
      <c r="D66" s="1" t="str">
        <f t="shared" si="9"/>
        <v>00470</v>
      </c>
      <c r="E66" s="1" t="str">
        <f t="shared" si="10"/>
        <v xml:space="preserve">1,500,000 </v>
      </c>
      <c r="F66" s="1" t="str">
        <f t="shared" si="11"/>
        <v>Other Services And Fees</v>
      </c>
      <c r="G66" s="1" t="str">
        <f t="shared" si="12"/>
        <v>Department of Finance 00470 1,500,000 Other Services And Fees</v>
      </c>
      <c r="H66" s="1" t="str">
        <f t="shared" si="13"/>
        <v>00470 1,500,000 Other Services And Fees</v>
      </c>
      <c r="I66" s="1" t="str">
        <f t="shared" si="15"/>
        <v>1,500,000 Other Services And Fees</v>
      </c>
    </row>
    <row r="67" spans="1:9" ht="15">
      <c r="A67" s="1" t="s">
        <v>69</v>
      </c>
      <c r="B67" s="1" t="str">
        <f t="shared" si="14"/>
        <v>836</v>
      </c>
      <c r="C67" s="1" t="str">
        <f t="shared" si="8"/>
        <v xml:space="preserve">Department of Finance </v>
      </c>
      <c r="D67" s="1" t="str">
        <f t="shared" si="9"/>
        <v>00600</v>
      </c>
      <c r="E67" s="1" t="str">
        <f t="shared" si="10"/>
        <v xml:space="preserve">8,950,000 </v>
      </c>
      <c r="F67" s="1" t="str">
        <f t="shared" si="11"/>
        <v>Fines-General</v>
      </c>
      <c r="G67" s="1" t="str">
        <f t="shared" si="12"/>
        <v>Department of Finance 00600 8,950,000 Fines-General</v>
      </c>
      <c r="H67" s="1" t="str">
        <f t="shared" si="13"/>
        <v>00600 8,950,000 Fines-General</v>
      </c>
      <c r="I67" s="1" t="str">
        <f t="shared" si="15"/>
        <v>8,950,000 Fines-General</v>
      </c>
    </row>
    <row r="68" spans="1:9" ht="15">
      <c r="A68" s="1" t="s">
        <v>70</v>
      </c>
      <c r="B68" s="1" t="str">
        <f t="shared" si="14"/>
        <v>836</v>
      </c>
      <c r="C68" s="1" t="str">
        <f t="shared" si="8"/>
        <v xml:space="preserve">Department of Finance </v>
      </c>
      <c r="D68" s="1" t="str">
        <f t="shared" si="9"/>
        <v>00602</v>
      </c>
      <c r="E68" s="1" t="str">
        <f t="shared" si="10"/>
        <v xml:space="preserve">2,190,000 </v>
      </c>
      <c r="F68" s="1" t="str">
        <f t="shared" si="11"/>
        <v>Fines - Pvb</v>
      </c>
      <c r="G68" s="1" t="str">
        <f t="shared" si="12"/>
        <v>Department of Finance 00602 2,190,000 Fines - Pvb</v>
      </c>
      <c r="H68" s="1" t="str">
        <f t="shared" si="13"/>
        <v>00602 2,190,000 Fines - Pvb</v>
      </c>
      <c r="I68" s="1" t="str">
        <f t="shared" si="15"/>
        <v>2,190,000 Fines - Pvb</v>
      </c>
    </row>
    <row r="69" spans="1:9" ht="15">
      <c r="A69" s="1" t="s">
        <v>71</v>
      </c>
      <c r="B69" s="1" t="str">
        <f t="shared" si="14"/>
        <v>836</v>
      </c>
      <c r="C69" s="1" t="str">
        <f t="shared" si="8"/>
        <v xml:space="preserve">Department of Finance </v>
      </c>
      <c r="D69" s="1" t="str">
        <f t="shared" si="9"/>
        <v>00603</v>
      </c>
      <c r="E69" s="1" t="str">
        <f t="shared" si="10"/>
        <v xml:space="preserve">7,000,000 </v>
      </c>
      <c r="F69" s="1" t="str">
        <f t="shared" si="11"/>
        <v>Fines - ECB</v>
      </c>
      <c r="G69" s="1" t="str">
        <f t="shared" si="12"/>
        <v>Department of Finance 00603 7,000,000 Fines - ECB</v>
      </c>
      <c r="H69" s="1" t="str">
        <f t="shared" si="13"/>
        <v>00603 7,000,000 Fines - ECB</v>
      </c>
      <c r="I69" s="1" t="str">
        <f t="shared" si="15"/>
        <v>7,000,000 Fines - ECB</v>
      </c>
    </row>
    <row r="70" spans="1:9" ht="15">
      <c r="A70" s="1" t="s">
        <v>72</v>
      </c>
      <c r="B70" s="1" t="str">
        <f t="shared" si="14"/>
        <v>836</v>
      </c>
      <c r="C70" s="1" t="str">
        <f t="shared" si="8"/>
        <v xml:space="preserve">Department of Finance </v>
      </c>
      <c r="D70" s="1" t="str">
        <f t="shared" si="9"/>
        <v>00650</v>
      </c>
      <c r="E70" s="1" t="str">
        <f t="shared" si="10"/>
        <v xml:space="preserve">-100,000 </v>
      </c>
      <c r="F70" s="1" t="str">
        <f t="shared" si="11"/>
        <v>Forfeitures - General</v>
      </c>
      <c r="G70" s="1" t="str">
        <f t="shared" si="12"/>
        <v>Department of Finance 00650 -100,000 Forfeitures - General</v>
      </c>
      <c r="H70" s="1" t="str">
        <f t="shared" si="13"/>
        <v>00650 -100,000 Forfeitures - General</v>
      </c>
      <c r="I70" s="1" t="str">
        <f t="shared" si="15"/>
        <v>-100,000 Forfeitures - General</v>
      </c>
    </row>
    <row r="71" spans="1:9" ht="15">
      <c r="A71" s="1" t="s">
        <v>73</v>
      </c>
      <c r="B71" s="1" t="str">
        <f t="shared" si="14"/>
        <v>836</v>
      </c>
      <c r="C71" s="1" t="e">
        <f t="shared" si="8"/>
        <v>#VALUE!</v>
      </c>
      <c r="D71" s="1" t="e">
        <f t="shared" si="9"/>
        <v>#VALUE!</v>
      </c>
      <c r="E71" s="1" t="e">
        <f t="shared" si="10"/>
        <v>#VALUE!</v>
      </c>
      <c r="F71" s="1" t="e">
        <f t="shared" si="11"/>
        <v>#VALUE!</v>
      </c>
      <c r="G71" s="1" t="str">
        <f t="shared" si="12"/>
        <v>Department of Finance 56001 -210,000 Interest Income - Other</v>
      </c>
      <c r="H71" s="1" t="e">
        <f t="shared" si="13"/>
        <v>#VALUE!</v>
      </c>
      <c r="I71" s="1" t="e">
        <f t="shared" si="15"/>
        <v>#VALUE!</v>
      </c>
    </row>
    <row r="72" spans="1:9" ht="15">
      <c r="A72" s="1" t="s">
        <v>74</v>
      </c>
      <c r="B72" s="1" t="str">
        <f t="shared" si="14"/>
        <v>841</v>
      </c>
      <c r="C72" s="1" t="str">
        <f t="shared" si="8"/>
        <v xml:space="preserve">Department of Transportation </v>
      </c>
      <c r="D72" s="1" t="str">
        <f t="shared" si="9"/>
        <v>00250</v>
      </c>
      <c r="E72" s="1" t="str">
        <f t="shared" si="10"/>
        <v xml:space="preserve">7,050,000 </v>
      </c>
      <c r="F72" s="1" t="str">
        <f t="shared" si="11"/>
        <v>Permits - General</v>
      </c>
      <c r="G72" s="1" t="str">
        <f t="shared" si="12"/>
        <v>Department of Transportation 00250 7,050,000 Permits - General</v>
      </c>
      <c r="H72" s="1" t="str">
        <f t="shared" si="13"/>
        <v>00250 7,050,000 Permits - General</v>
      </c>
      <c r="I72" s="1" t="str">
        <f t="shared" si="15"/>
        <v>7,050,000 Permits - General</v>
      </c>
    </row>
    <row r="73" spans="1:9" ht="15">
      <c r="A73" s="1" t="s">
        <v>75</v>
      </c>
      <c r="B73" s="1" t="str">
        <f t="shared" si="14"/>
        <v>841</v>
      </c>
      <c r="C73" s="1" t="str">
        <f t="shared" si="8"/>
        <v xml:space="preserve">Department of Transportation </v>
      </c>
      <c r="D73" s="1" t="str">
        <f t="shared" si="9"/>
        <v>00325</v>
      </c>
      <c r="E73" s="1" t="str">
        <f t="shared" si="10"/>
        <v xml:space="preserve">420,000 </v>
      </c>
      <c r="F73" s="1" t="str">
        <f t="shared" si="11"/>
        <v>Privileges - Other</v>
      </c>
      <c r="G73" s="1" t="str">
        <f t="shared" si="12"/>
        <v>Department of Transportation 00325 420,000 Privileges - Other</v>
      </c>
      <c r="H73" s="1" t="str">
        <f t="shared" si="13"/>
        <v>00325 420,000 Privileges - Other</v>
      </c>
      <c r="I73" s="1" t="str">
        <f t="shared" si="15"/>
        <v>420,000 Privileges - Other</v>
      </c>
    </row>
    <row r="74" spans="1:9" ht="15">
      <c r="A74" s="1" t="s">
        <v>76</v>
      </c>
      <c r="B74" s="1" t="str">
        <f t="shared" si="14"/>
        <v>841</v>
      </c>
      <c r="C74" s="1" t="str">
        <f t="shared" si="8"/>
        <v xml:space="preserve">Department of Transportation </v>
      </c>
      <c r="D74" s="1" t="str">
        <f t="shared" si="9"/>
        <v>00472</v>
      </c>
      <c r="E74" s="1" t="str">
        <f t="shared" si="10"/>
        <v xml:space="preserve">-3,190,212 </v>
      </c>
      <c r="F74" s="1" t="str">
        <f t="shared" si="11"/>
        <v>Parking Meter Revenues</v>
      </c>
      <c r="G74" s="1" t="str">
        <f t="shared" si="12"/>
        <v>Department of Transportation 00472 -3,190,212 Parking Meter Revenues</v>
      </c>
      <c r="H74" s="1" t="str">
        <f t="shared" si="13"/>
        <v>00472 -3,190,212 Parking Meter Revenues</v>
      </c>
      <c r="I74" s="1" t="str">
        <f t="shared" si="15"/>
        <v>-3,190,212 Parking Meter Revenues</v>
      </c>
    </row>
    <row r="75" spans="1:9" ht="15">
      <c r="A75" s="1" t="s">
        <v>77</v>
      </c>
      <c r="B75" s="1" t="str">
        <f t="shared" si="14"/>
        <v>846</v>
      </c>
      <c r="C75" s="1" t="str">
        <f t="shared" si="8"/>
        <v xml:space="preserve">Department of Parks and Recreation </v>
      </c>
      <c r="D75" s="1" t="str">
        <f t="shared" si="9"/>
        <v>00250</v>
      </c>
      <c r="E75" s="1" t="str">
        <f t="shared" si="10"/>
        <v xml:space="preserve">-1,377,000 </v>
      </c>
      <c r="F75" s="1" t="str">
        <f t="shared" si="11"/>
        <v>Permits - General</v>
      </c>
      <c r="G75" s="1" t="str">
        <f t="shared" si="12"/>
        <v>Department of Parks and Recreation 00250 -1,377,000 Permits - General</v>
      </c>
      <c r="H75" s="1" t="str">
        <f t="shared" si="13"/>
        <v>00250 -1,377,000 Permits - General</v>
      </c>
      <c r="I75" s="1" t="str">
        <f t="shared" si="15"/>
        <v>-1,377,000 Permits - General</v>
      </c>
    </row>
    <row r="76" spans="1:9" ht="15">
      <c r="A76" s="1" t="s">
        <v>78</v>
      </c>
      <c r="B76" s="1" t="str">
        <f t="shared" si="14"/>
        <v>846</v>
      </c>
      <c r="C76" s="1" t="str">
        <f t="shared" si="8"/>
        <v xml:space="preserve">Department of Parks and Recreation </v>
      </c>
      <c r="D76" s="1" t="str">
        <f t="shared" si="9"/>
        <v>00325</v>
      </c>
      <c r="E76" s="1" t="str">
        <f t="shared" si="10"/>
        <v xml:space="preserve">4,603,000 </v>
      </c>
      <c r="F76" s="1" t="str">
        <f t="shared" si="11"/>
        <v>Privileges - Other</v>
      </c>
      <c r="G76" s="1" t="str">
        <f t="shared" si="12"/>
        <v>Department of Parks and Recreation 00325 4,603,000 Privileges - Other</v>
      </c>
      <c r="H76" s="1" t="str">
        <f t="shared" si="13"/>
        <v>00325 4,603,000 Privileges - Other</v>
      </c>
      <c r="I76" s="1" t="str">
        <f t="shared" si="15"/>
        <v>4,603,000 Privileges - Other</v>
      </c>
    </row>
    <row r="77" spans="1:9" ht="15">
      <c r="A77" s="1" t="s">
        <v>79</v>
      </c>
      <c r="B77" s="1" t="str">
        <f t="shared" si="14"/>
        <v>846</v>
      </c>
      <c r="C77" s="1" t="str">
        <f t="shared" si="8"/>
        <v xml:space="preserve">Department of Parks and Recreation </v>
      </c>
      <c r="D77" s="1" t="str">
        <f t="shared" si="9"/>
        <v>00450</v>
      </c>
      <c r="E77" s="1" t="str">
        <f t="shared" si="10"/>
        <v xml:space="preserve">-3,422,000 </v>
      </c>
      <c r="F77" s="1" t="str">
        <f t="shared" si="11"/>
        <v>Culture-Recreation Service/Fee</v>
      </c>
      <c r="G77" s="1" t="str">
        <f t="shared" si="12"/>
        <v>Department of Parks and Recreation 00450 -3,422,000 Culture-Recreation Service/Fee</v>
      </c>
      <c r="H77" s="1" t="str">
        <f t="shared" si="13"/>
        <v>00450 -3,422,000 Culture-Recreation Service/Fee</v>
      </c>
      <c r="I77" s="1" t="str">
        <f t="shared" si="15"/>
        <v>-3,422,000 Culture-Recreation Service/Fee</v>
      </c>
    </row>
    <row r="78" spans="1:9" ht="15">
      <c r="A78" s="1" t="s">
        <v>80</v>
      </c>
      <c r="B78" s="1" t="str">
        <f t="shared" si="14"/>
        <v>846</v>
      </c>
      <c r="C78" s="1" t="str">
        <f t="shared" si="8"/>
        <v xml:space="preserve">Department of Parks and Recreation </v>
      </c>
      <c r="D78" s="1" t="str">
        <f t="shared" si="9"/>
        <v>00476</v>
      </c>
      <c r="E78" s="1" t="str">
        <f t="shared" si="10"/>
        <v xml:space="preserve">-1,300,000 </v>
      </c>
      <c r="F78" s="1" t="str">
        <f t="shared" si="11"/>
        <v>Administrative Serv To Public</v>
      </c>
      <c r="G78" s="1" t="str">
        <f t="shared" si="12"/>
        <v>Department of Parks and Recreation 00476 -1,300,000 Administrative Serv To Public</v>
      </c>
      <c r="H78" s="1" t="str">
        <f t="shared" si="13"/>
        <v>00476 -1,300,000 Administrative Serv To Public</v>
      </c>
      <c r="I78" s="1" t="str">
        <f t="shared" si="15"/>
        <v>-1,300,000 Administrative Serv To Public</v>
      </c>
    </row>
    <row r="79" spans="1:9" ht="15">
      <c r="A79" s="1" t="s">
        <v>81</v>
      </c>
      <c r="B79" s="1" t="str">
        <f t="shared" si="14"/>
        <v>846</v>
      </c>
      <c r="C79" s="1" t="str">
        <f t="shared" si="8"/>
        <v xml:space="preserve">Department of Parks and Recreation </v>
      </c>
      <c r="D79" s="1" t="str">
        <f t="shared" si="9"/>
        <v>00753</v>
      </c>
      <c r="E79" s="1" t="str">
        <f t="shared" si="10"/>
        <v xml:space="preserve">-331,000 </v>
      </c>
      <c r="F79" s="1" t="str">
        <f t="shared" si="11"/>
        <v>Rentals: Dock Ship Wharfage</v>
      </c>
      <c r="G79" s="1" t="str">
        <f t="shared" si="12"/>
        <v>Department of Parks and Recreation 00753 -331,000 Rentals: Dock Ship Wharfage</v>
      </c>
      <c r="H79" s="1" t="str">
        <f t="shared" si="13"/>
        <v>00753 -331,000 Rentals: Dock Ship Wharfage</v>
      </c>
      <c r="I79" s="1" t="str">
        <f t="shared" si="15"/>
        <v>-331,000 Rentals: Dock Ship Wharfage</v>
      </c>
    </row>
    <row r="80" spans="1:9" ht="15">
      <c r="A80" s="1" t="s">
        <v>82</v>
      </c>
      <c r="B80" s="1" t="str">
        <f t="shared" si="14"/>
        <v>846</v>
      </c>
      <c r="C80" s="1" t="str">
        <f t="shared" si="8"/>
        <v xml:space="preserve">Department of Parks and Recreation </v>
      </c>
      <c r="D80" s="1" t="str">
        <f t="shared" si="9"/>
        <v>00755</v>
      </c>
      <c r="E80" s="1" t="str">
        <f t="shared" si="10"/>
        <v xml:space="preserve">-509,000 </v>
      </c>
      <c r="F80" s="1" t="str">
        <f t="shared" si="11"/>
        <v>Rentals: Yankee Stadium</v>
      </c>
      <c r="G80" s="1" t="str">
        <f t="shared" si="12"/>
        <v>Department of Parks and Recreation 00755 -509,000 Rentals: Yankee Stadium</v>
      </c>
      <c r="H80" s="1" t="str">
        <f t="shared" si="13"/>
        <v>00755 -509,000 Rentals: Yankee Stadium</v>
      </c>
      <c r="I80" s="1" t="str">
        <f t="shared" si="15"/>
        <v>-509,000 Rentals: Yankee Stadium</v>
      </c>
    </row>
    <row r="81" spans="1:9" ht="15">
      <c r="A81" s="1" t="s">
        <v>83</v>
      </c>
      <c r="B81" s="1" t="str">
        <f t="shared" si="14"/>
        <v>846</v>
      </c>
      <c r="C81" s="1" t="str">
        <f t="shared" si="8"/>
        <v xml:space="preserve">Department of Parks and Recreation </v>
      </c>
      <c r="D81" s="1" t="str">
        <f t="shared" si="9"/>
        <v>00756</v>
      </c>
      <c r="E81" s="1" t="str">
        <f t="shared" si="10"/>
        <v xml:space="preserve">-222,000 </v>
      </c>
      <c r="F81" s="1" t="str">
        <f t="shared" si="11"/>
        <v>Rentals: Shea Stadium</v>
      </c>
      <c r="G81" s="1" t="str">
        <f t="shared" si="12"/>
        <v>Department of Parks and Recreation 00756 -222,000 Rentals: Shea Stadium</v>
      </c>
      <c r="H81" s="1" t="str">
        <f t="shared" si="13"/>
        <v>00756 -222,000 Rentals: Shea Stadium</v>
      </c>
      <c r="I81" s="1" t="str">
        <f t="shared" si="15"/>
        <v>-222,000 Rentals: Shea Stadium</v>
      </c>
    </row>
    <row r="82" spans="1:9" ht="15">
      <c r="A82" s="1" t="s">
        <v>90</v>
      </c>
      <c r="B82" s="1" t="str">
        <f t="shared" si="14"/>
        <v>856</v>
      </c>
      <c r="C82" s="1" t="str">
        <f t="shared" si="8"/>
        <v xml:space="preserve">Department of Citywide Administrative </v>
      </c>
      <c r="D82" s="1" t="str">
        <f t="shared" si="9"/>
        <v>00476</v>
      </c>
      <c r="E82" s="1" t="str">
        <f t="shared" si="10"/>
        <v xml:space="preserve">-180,000 </v>
      </c>
      <c r="F82" s="1" t="str">
        <f t="shared" si="11"/>
        <v>Administrative Serv To Public Services</v>
      </c>
      <c r="G82" s="1" t="str">
        <f t="shared" si="12"/>
        <v>Department of Citywide Administrative 00476 -180,000 Administrative Serv To Public Services</v>
      </c>
      <c r="H82" s="1" t="str">
        <f t="shared" si="13"/>
        <v>00476 -180,000 Administrative Serv To Public Services</v>
      </c>
      <c r="I82" s="1" t="str">
        <f t="shared" si="15"/>
        <v>-180,000 Administrative Serv To Public Services</v>
      </c>
    </row>
    <row r="83" spans="1:9" ht="15">
      <c r="A83" s="1" t="s">
        <v>91</v>
      </c>
      <c r="B83" s="1" t="str">
        <f t="shared" si="14"/>
        <v>856</v>
      </c>
      <c r="C83" s="1" t="str">
        <f t="shared" si="8"/>
        <v xml:space="preserve">Department of Citywide Administrative </v>
      </c>
      <c r="D83" s="1" t="str">
        <f t="shared" si="9"/>
        <v>00760</v>
      </c>
      <c r="E83" s="1" t="str">
        <f t="shared" si="10"/>
        <v xml:space="preserve">2,972,000 </v>
      </c>
      <c r="F83" s="1" t="str">
        <f t="shared" si="11"/>
        <v>Rentals: Other Services</v>
      </c>
      <c r="G83" s="1" t="str">
        <f t="shared" si="12"/>
        <v>Department of Citywide Administrative 00760 2,972,000 Rentals: Other Services</v>
      </c>
      <c r="H83" s="1" t="str">
        <f t="shared" si="13"/>
        <v>00760 2,972,000 Rentals: Other Services</v>
      </c>
      <c r="I83" s="1" t="str">
        <f t="shared" si="15"/>
        <v>2,972,000 Rentals: Other Services</v>
      </c>
    </row>
    <row r="84" spans="1:9" ht="15">
      <c r="A84" s="1" t="s">
        <v>92</v>
      </c>
      <c r="B84" s="1" t="str">
        <f t="shared" si="14"/>
        <v>856</v>
      </c>
      <c r="C84" s="1" t="str">
        <f t="shared" si="8"/>
        <v xml:space="preserve">Department of Citywide Administrative </v>
      </c>
      <c r="D84" s="1" t="str">
        <f t="shared" si="9"/>
        <v>00822</v>
      </c>
      <c r="E84" s="1" t="str">
        <f t="shared" si="10"/>
        <v xml:space="preserve">1,000,000 </v>
      </c>
      <c r="F84" s="1" t="str">
        <f t="shared" si="11"/>
        <v>Minor Sales Services</v>
      </c>
      <c r="G84" s="1" t="str">
        <f t="shared" si="12"/>
        <v>Department of Citywide Administrative 00822 1,000,000 Minor Sales Services</v>
      </c>
      <c r="H84" s="1" t="str">
        <f t="shared" si="13"/>
        <v>00822 1,000,000 Minor Sales Services</v>
      </c>
      <c r="I84" s="1" t="str">
        <f t="shared" si="15"/>
        <v>1,000,000 Minor Sales Services</v>
      </c>
    </row>
    <row r="85" spans="1:9" ht="15">
      <c r="A85" s="1" t="s">
        <v>84</v>
      </c>
      <c r="B85" s="1" t="str">
        <f aca="true" t="shared" si="16" ref="B85:B92">LEFT(A85,3)</f>
        <v>858</v>
      </c>
      <c r="C85" s="1" t="str">
        <f aca="true" t="shared" si="17" ref="C85:C92">LEFT(G85,FIND(" 0",G85))</f>
        <v xml:space="preserve">Department of Information Technology and </v>
      </c>
      <c r="D85" s="1" t="str">
        <f aca="true" t="shared" si="18" ref="D85:D92">LEFT(H85,5)</f>
        <v>00320</v>
      </c>
      <c r="E85" s="1" t="str">
        <f aca="true" t="shared" si="19" ref="E85:E92">LEFT(I85,FIND(" ",I85))</f>
        <v xml:space="preserve">-1,366,000 </v>
      </c>
      <c r="F85" s="1" t="str">
        <f aca="true" t="shared" si="20" ref="F85:F92">MID(I85,FIND(" ",I85)+1,99)</f>
        <v>Franchises - Other</v>
      </c>
      <c r="G85" s="1" t="str">
        <f aca="true" t="shared" si="21" ref="G85:G92">MID(A85,5,9999)</f>
        <v>Department of Information Technology and 00320 -1,366,000 Franchises - Other</v>
      </c>
      <c r="H85" s="1" t="str">
        <f aca="true" t="shared" si="22" ref="H85:H92">MID(G85,FIND(" 0",G85)+1,99)</f>
        <v>00320 -1,366,000 Franchises - Other</v>
      </c>
      <c r="I85" s="1" t="str">
        <f aca="true" t="shared" si="23" ref="I85:I92">MID(H85,7,99)</f>
        <v>-1,366,000 Franchises - Other</v>
      </c>
    </row>
    <row r="86" spans="1:9" ht="15">
      <c r="A86" s="1" t="s">
        <v>5</v>
      </c>
      <c r="B86" s="1" t="str">
        <f t="shared" si="16"/>
        <v>Tel</v>
      </c>
      <c r="C86" s="1" t="e">
        <f t="shared" si="17"/>
        <v>#VALUE!</v>
      </c>
      <c r="D86" s="1" t="e">
        <f t="shared" si="18"/>
        <v>#VALUE!</v>
      </c>
      <c r="E86" s="1" t="e">
        <f t="shared" si="19"/>
        <v>#VALUE!</v>
      </c>
      <c r="F86" s="1" t="e">
        <f t="shared" si="20"/>
        <v>#VALUE!</v>
      </c>
      <c r="G86" s="1" t="str">
        <f t="shared" si="21"/>
        <v>communications</v>
      </c>
      <c r="H86" s="1" t="e">
        <f t="shared" si="22"/>
        <v>#VALUE!</v>
      </c>
      <c r="I86" s="1" t="e">
        <f t="shared" si="23"/>
        <v>#VALUE!</v>
      </c>
    </row>
    <row r="87" spans="1:9" ht="15">
      <c r="A87" s="1" t="s">
        <v>85</v>
      </c>
      <c r="B87" s="1" t="str">
        <f t="shared" si="16"/>
        <v>866</v>
      </c>
      <c r="C87" s="1" t="str">
        <f t="shared" si="17"/>
        <v xml:space="preserve">Department of Consumer Affairs </v>
      </c>
      <c r="D87" s="1" t="str">
        <f t="shared" si="18"/>
        <v>00200</v>
      </c>
      <c r="E87" s="1" t="str">
        <f t="shared" si="19"/>
        <v xml:space="preserve">2,064,000 </v>
      </c>
      <c r="F87" s="1" t="str">
        <f t="shared" si="20"/>
        <v>Licenses - General</v>
      </c>
      <c r="G87" s="1" t="str">
        <f t="shared" si="21"/>
        <v>Department of Consumer Affairs 00200 2,064,000 Licenses - General</v>
      </c>
      <c r="H87" s="1" t="str">
        <f t="shared" si="22"/>
        <v>00200 2,064,000 Licenses - General</v>
      </c>
      <c r="I87" s="1" t="str">
        <f t="shared" si="23"/>
        <v>2,064,000 Licenses - General</v>
      </c>
    </row>
    <row r="88" spans="1:9" ht="15">
      <c r="A88" s="1" t="s">
        <v>86</v>
      </c>
      <c r="B88" s="1" t="str">
        <f t="shared" si="16"/>
        <v>866</v>
      </c>
      <c r="C88" s="1" t="str">
        <f t="shared" si="17"/>
        <v xml:space="preserve">Department of Consumer Affairs </v>
      </c>
      <c r="D88" s="1" t="str">
        <f t="shared" si="18"/>
        <v>00822</v>
      </c>
      <c r="E88" s="1" t="str">
        <f t="shared" si="19"/>
        <v xml:space="preserve">250,000 </v>
      </c>
      <c r="F88" s="1" t="str">
        <f t="shared" si="20"/>
        <v>Minor Sales</v>
      </c>
      <c r="G88" s="1" t="str">
        <f t="shared" si="21"/>
        <v>Department of Consumer Affairs 00822 250,000 Minor Sales</v>
      </c>
      <c r="H88" s="1" t="str">
        <f t="shared" si="22"/>
        <v>00822 250,000 Minor Sales</v>
      </c>
      <c r="I88" s="1" t="str">
        <f t="shared" si="23"/>
        <v>250,000 Minor Sales</v>
      </c>
    </row>
    <row r="90" spans="1:9" ht="15">
      <c r="A90" s="3" t="s">
        <v>87</v>
      </c>
      <c r="B90" s="1" t="str">
        <f t="shared" si="16"/>
        <v>MIS</v>
      </c>
      <c r="C90" s="1" t="e">
        <f t="shared" si="17"/>
        <v>#VALUE!</v>
      </c>
      <c r="D90" s="1" t="e">
        <f t="shared" si="18"/>
        <v>#VALUE!</v>
      </c>
      <c r="E90" s="1" t="e">
        <f t="shared" si="19"/>
        <v>#VALUE!</v>
      </c>
      <c r="F90" s="1" t="e">
        <f t="shared" si="20"/>
        <v>#VALUE!</v>
      </c>
      <c r="G90" s="1" t="str">
        <f t="shared" si="21"/>
        <v>ELLANEOUS 104,604,510</v>
      </c>
      <c r="H90" s="1" t="e">
        <f t="shared" si="22"/>
        <v>#VALUE!</v>
      </c>
      <c r="I90" s="1" t="e">
        <f t="shared" si="23"/>
        <v>#VALUE!</v>
      </c>
    </row>
    <row r="91" spans="1:9" ht="15">
      <c r="A91" s="3" t="s">
        <v>88</v>
      </c>
      <c r="B91" s="1" t="str">
        <f t="shared" si="16"/>
        <v>Tot</v>
      </c>
      <c r="C91" s="1" t="e">
        <f t="shared" si="17"/>
        <v>#VALUE!</v>
      </c>
      <c r="D91" s="1" t="e">
        <f t="shared" si="18"/>
        <v>#VALUE!</v>
      </c>
      <c r="E91" s="1" t="e">
        <f t="shared" si="19"/>
        <v>#VALUE!</v>
      </c>
      <c r="F91" s="1" t="e">
        <f t="shared" si="20"/>
        <v>#VALUE!</v>
      </c>
      <c r="G91" s="1" t="str">
        <f t="shared" si="21"/>
        <v>l City Funds MN 1,828,131,510</v>
      </c>
      <c r="H91" s="1" t="e">
        <f t="shared" si="22"/>
        <v>#VALUE!</v>
      </c>
      <c r="I91" s="1" t="e">
        <f t="shared" si="23"/>
        <v>#VALUE!</v>
      </c>
    </row>
    <row r="92" spans="1:9" ht="15">
      <c r="A92" s="1" t="s">
        <v>89</v>
      </c>
      <c r="B92" s="1" t="str">
        <f t="shared" si="16"/>
        <v>O</v>
      </c>
      <c r="C92" s="1" t="e">
        <f t="shared" si="17"/>
        <v>#VALUE!</v>
      </c>
      <c r="D92" s="1" t="e">
        <f t="shared" si="18"/>
        <v>#VALUE!</v>
      </c>
      <c r="E92" s="1" t="e">
        <f t="shared" si="19"/>
        <v>#VALUE!</v>
      </c>
      <c r="F92" s="1" t="e">
        <f t="shared" si="20"/>
        <v>#VALUE!</v>
      </c>
      <c r="G92" s="1" t="str">
        <f t="shared" si="21"/>
        <v/>
      </c>
      <c r="H92" s="1" t="e">
        <f t="shared" si="22"/>
        <v>#VALUE!</v>
      </c>
      <c r="I92" s="1" t="e">
        <f t="shared" si="23"/>
        <v>#VALUE!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6"/>
  <sheetViews>
    <sheetView workbookViewId="0" topLeftCell="A50">
      <selection activeCell="A87" sqref="A87"/>
    </sheetView>
  </sheetViews>
  <sheetFormatPr defaultColWidth="9.140625" defaultRowHeight="15"/>
  <cols>
    <col min="1" max="1" width="9.140625" style="1" customWidth="1"/>
    <col min="2" max="2" width="7.7109375" style="1" bestFit="1" customWidth="1"/>
    <col min="3" max="3" width="73.28125" style="1" customWidth="1"/>
    <col min="4" max="4" width="45.421875" style="6" customWidth="1"/>
    <col min="5" max="5" width="41.140625" style="1" customWidth="1"/>
    <col min="6" max="6" width="45.421875" style="4" customWidth="1"/>
    <col min="8" max="232" width="9.140625" style="1" customWidth="1"/>
    <col min="233" max="233" width="86.00390625" style="1" bestFit="1" customWidth="1"/>
    <col min="234" max="234" width="9.140625" style="1" customWidth="1"/>
    <col min="235" max="235" width="28.00390625" style="1" customWidth="1"/>
    <col min="236" max="236" width="9.140625" style="1" customWidth="1"/>
    <col min="237" max="238" width="41.140625" style="1" customWidth="1"/>
    <col min="239" max="239" width="50.8515625" style="1" customWidth="1"/>
    <col min="240" max="240" width="40.140625" style="1" customWidth="1"/>
    <col min="241" max="241" width="15.421875" style="1" customWidth="1"/>
    <col min="242" max="242" width="45.140625" style="1" customWidth="1"/>
    <col min="243" max="245" width="41.140625" style="1" customWidth="1"/>
    <col min="246" max="488" width="9.140625" style="1" customWidth="1"/>
    <col min="489" max="489" width="86.00390625" style="1" bestFit="1" customWidth="1"/>
    <col min="490" max="490" width="9.140625" style="1" customWidth="1"/>
    <col min="491" max="491" width="28.00390625" style="1" customWidth="1"/>
    <col min="492" max="492" width="9.140625" style="1" customWidth="1"/>
    <col min="493" max="494" width="41.140625" style="1" customWidth="1"/>
    <col min="495" max="495" width="50.8515625" style="1" customWidth="1"/>
    <col min="496" max="496" width="40.140625" style="1" customWidth="1"/>
    <col min="497" max="497" width="15.421875" style="1" customWidth="1"/>
    <col min="498" max="498" width="45.140625" style="1" customWidth="1"/>
    <col min="499" max="501" width="41.140625" style="1" customWidth="1"/>
    <col min="502" max="744" width="9.140625" style="1" customWidth="1"/>
    <col min="745" max="745" width="86.00390625" style="1" bestFit="1" customWidth="1"/>
    <col min="746" max="746" width="9.140625" style="1" customWidth="1"/>
    <col min="747" max="747" width="28.00390625" style="1" customWidth="1"/>
    <col min="748" max="748" width="9.140625" style="1" customWidth="1"/>
    <col min="749" max="750" width="41.140625" style="1" customWidth="1"/>
    <col min="751" max="751" width="50.8515625" style="1" customWidth="1"/>
    <col min="752" max="752" width="40.140625" style="1" customWidth="1"/>
    <col min="753" max="753" width="15.421875" style="1" customWidth="1"/>
    <col min="754" max="754" width="45.140625" style="1" customWidth="1"/>
    <col min="755" max="757" width="41.140625" style="1" customWidth="1"/>
    <col min="758" max="1000" width="9.140625" style="1" customWidth="1"/>
    <col min="1001" max="1001" width="86.00390625" style="1" bestFit="1" customWidth="1"/>
    <col min="1002" max="1002" width="9.140625" style="1" customWidth="1"/>
    <col min="1003" max="1003" width="28.00390625" style="1" customWidth="1"/>
    <col min="1004" max="1004" width="9.140625" style="1" customWidth="1"/>
    <col min="1005" max="1006" width="41.140625" style="1" customWidth="1"/>
    <col min="1007" max="1007" width="50.8515625" style="1" customWidth="1"/>
    <col min="1008" max="1008" width="40.140625" style="1" customWidth="1"/>
    <col min="1009" max="1009" width="15.421875" style="1" customWidth="1"/>
    <col min="1010" max="1010" width="45.140625" style="1" customWidth="1"/>
    <col min="1011" max="1013" width="41.140625" style="1" customWidth="1"/>
    <col min="1014" max="1256" width="9.140625" style="1" customWidth="1"/>
    <col min="1257" max="1257" width="86.00390625" style="1" bestFit="1" customWidth="1"/>
    <col min="1258" max="1258" width="9.140625" style="1" customWidth="1"/>
    <col min="1259" max="1259" width="28.00390625" style="1" customWidth="1"/>
    <col min="1260" max="1260" width="9.140625" style="1" customWidth="1"/>
    <col min="1261" max="1262" width="41.140625" style="1" customWidth="1"/>
    <col min="1263" max="1263" width="50.8515625" style="1" customWidth="1"/>
    <col min="1264" max="1264" width="40.140625" style="1" customWidth="1"/>
    <col min="1265" max="1265" width="15.421875" style="1" customWidth="1"/>
    <col min="1266" max="1266" width="45.140625" style="1" customWidth="1"/>
    <col min="1267" max="1269" width="41.140625" style="1" customWidth="1"/>
    <col min="1270" max="1512" width="9.140625" style="1" customWidth="1"/>
    <col min="1513" max="1513" width="86.00390625" style="1" bestFit="1" customWidth="1"/>
    <col min="1514" max="1514" width="9.140625" style="1" customWidth="1"/>
    <col min="1515" max="1515" width="28.00390625" style="1" customWidth="1"/>
    <col min="1516" max="1516" width="9.140625" style="1" customWidth="1"/>
    <col min="1517" max="1518" width="41.140625" style="1" customWidth="1"/>
    <col min="1519" max="1519" width="50.8515625" style="1" customWidth="1"/>
    <col min="1520" max="1520" width="40.140625" style="1" customWidth="1"/>
    <col min="1521" max="1521" width="15.421875" style="1" customWidth="1"/>
    <col min="1522" max="1522" width="45.140625" style="1" customWidth="1"/>
    <col min="1523" max="1525" width="41.140625" style="1" customWidth="1"/>
    <col min="1526" max="1768" width="9.140625" style="1" customWidth="1"/>
    <col min="1769" max="1769" width="86.00390625" style="1" bestFit="1" customWidth="1"/>
    <col min="1770" max="1770" width="9.140625" style="1" customWidth="1"/>
    <col min="1771" max="1771" width="28.00390625" style="1" customWidth="1"/>
    <col min="1772" max="1772" width="9.140625" style="1" customWidth="1"/>
    <col min="1773" max="1774" width="41.140625" style="1" customWidth="1"/>
    <col min="1775" max="1775" width="50.8515625" style="1" customWidth="1"/>
    <col min="1776" max="1776" width="40.140625" style="1" customWidth="1"/>
    <col min="1777" max="1777" width="15.421875" style="1" customWidth="1"/>
    <col min="1778" max="1778" width="45.140625" style="1" customWidth="1"/>
    <col min="1779" max="1781" width="41.140625" style="1" customWidth="1"/>
    <col min="1782" max="2024" width="9.140625" style="1" customWidth="1"/>
    <col min="2025" max="2025" width="86.00390625" style="1" bestFit="1" customWidth="1"/>
    <col min="2026" max="2026" width="9.140625" style="1" customWidth="1"/>
    <col min="2027" max="2027" width="28.00390625" style="1" customWidth="1"/>
    <col min="2028" max="2028" width="9.140625" style="1" customWidth="1"/>
    <col min="2029" max="2030" width="41.140625" style="1" customWidth="1"/>
    <col min="2031" max="2031" width="50.8515625" style="1" customWidth="1"/>
    <col min="2032" max="2032" width="40.140625" style="1" customWidth="1"/>
    <col min="2033" max="2033" width="15.421875" style="1" customWidth="1"/>
    <col min="2034" max="2034" width="45.140625" style="1" customWidth="1"/>
    <col min="2035" max="2037" width="41.140625" style="1" customWidth="1"/>
    <col min="2038" max="2280" width="9.140625" style="1" customWidth="1"/>
    <col min="2281" max="2281" width="86.00390625" style="1" bestFit="1" customWidth="1"/>
    <col min="2282" max="2282" width="9.140625" style="1" customWidth="1"/>
    <col min="2283" max="2283" width="28.00390625" style="1" customWidth="1"/>
    <col min="2284" max="2284" width="9.140625" style="1" customWidth="1"/>
    <col min="2285" max="2286" width="41.140625" style="1" customWidth="1"/>
    <col min="2287" max="2287" width="50.8515625" style="1" customWidth="1"/>
    <col min="2288" max="2288" width="40.140625" style="1" customWidth="1"/>
    <col min="2289" max="2289" width="15.421875" style="1" customWidth="1"/>
    <col min="2290" max="2290" width="45.140625" style="1" customWidth="1"/>
    <col min="2291" max="2293" width="41.140625" style="1" customWidth="1"/>
    <col min="2294" max="2536" width="9.140625" style="1" customWidth="1"/>
    <col min="2537" max="2537" width="86.00390625" style="1" bestFit="1" customWidth="1"/>
    <col min="2538" max="2538" width="9.140625" style="1" customWidth="1"/>
    <col min="2539" max="2539" width="28.00390625" style="1" customWidth="1"/>
    <col min="2540" max="2540" width="9.140625" style="1" customWidth="1"/>
    <col min="2541" max="2542" width="41.140625" style="1" customWidth="1"/>
    <col min="2543" max="2543" width="50.8515625" style="1" customWidth="1"/>
    <col min="2544" max="2544" width="40.140625" style="1" customWidth="1"/>
    <col min="2545" max="2545" width="15.421875" style="1" customWidth="1"/>
    <col min="2546" max="2546" width="45.140625" style="1" customWidth="1"/>
    <col min="2547" max="2549" width="41.140625" style="1" customWidth="1"/>
    <col min="2550" max="2792" width="9.140625" style="1" customWidth="1"/>
    <col min="2793" max="2793" width="86.00390625" style="1" bestFit="1" customWidth="1"/>
    <col min="2794" max="2794" width="9.140625" style="1" customWidth="1"/>
    <col min="2795" max="2795" width="28.00390625" style="1" customWidth="1"/>
    <col min="2796" max="2796" width="9.140625" style="1" customWidth="1"/>
    <col min="2797" max="2798" width="41.140625" style="1" customWidth="1"/>
    <col min="2799" max="2799" width="50.8515625" style="1" customWidth="1"/>
    <col min="2800" max="2800" width="40.140625" style="1" customWidth="1"/>
    <col min="2801" max="2801" width="15.421875" style="1" customWidth="1"/>
    <col min="2802" max="2802" width="45.140625" style="1" customWidth="1"/>
    <col min="2803" max="2805" width="41.140625" style="1" customWidth="1"/>
    <col min="2806" max="3048" width="9.140625" style="1" customWidth="1"/>
    <col min="3049" max="3049" width="86.00390625" style="1" bestFit="1" customWidth="1"/>
    <col min="3050" max="3050" width="9.140625" style="1" customWidth="1"/>
    <col min="3051" max="3051" width="28.00390625" style="1" customWidth="1"/>
    <col min="3052" max="3052" width="9.140625" style="1" customWidth="1"/>
    <col min="3053" max="3054" width="41.140625" style="1" customWidth="1"/>
    <col min="3055" max="3055" width="50.8515625" style="1" customWidth="1"/>
    <col min="3056" max="3056" width="40.140625" style="1" customWidth="1"/>
    <col min="3057" max="3057" width="15.421875" style="1" customWidth="1"/>
    <col min="3058" max="3058" width="45.140625" style="1" customWidth="1"/>
    <col min="3059" max="3061" width="41.140625" style="1" customWidth="1"/>
    <col min="3062" max="3304" width="9.140625" style="1" customWidth="1"/>
    <col min="3305" max="3305" width="86.00390625" style="1" bestFit="1" customWidth="1"/>
    <col min="3306" max="3306" width="9.140625" style="1" customWidth="1"/>
    <col min="3307" max="3307" width="28.00390625" style="1" customWidth="1"/>
    <col min="3308" max="3308" width="9.140625" style="1" customWidth="1"/>
    <col min="3309" max="3310" width="41.140625" style="1" customWidth="1"/>
    <col min="3311" max="3311" width="50.8515625" style="1" customWidth="1"/>
    <col min="3312" max="3312" width="40.140625" style="1" customWidth="1"/>
    <col min="3313" max="3313" width="15.421875" style="1" customWidth="1"/>
    <col min="3314" max="3314" width="45.140625" style="1" customWidth="1"/>
    <col min="3315" max="3317" width="41.140625" style="1" customWidth="1"/>
    <col min="3318" max="3560" width="9.140625" style="1" customWidth="1"/>
    <col min="3561" max="3561" width="86.00390625" style="1" bestFit="1" customWidth="1"/>
    <col min="3562" max="3562" width="9.140625" style="1" customWidth="1"/>
    <col min="3563" max="3563" width="28.00390625" style="1" customWidth="1"/>
    <col min="3564" max="3564" width="9.140625" style="1" customWidth="1"/>
    <col min="3565" max="3566" width="41.140625" style="1" customWidth="1"/>
    <col min="3567" max="3567" width="50.8515625" style="1" customWidth="1"/>
    <col min="3568" max="3568" width="40.140625" style="1" customWidth="1"/>
    <col min="3569" max="3569" width="15.421875" style="1" customWidth="1"/>
    <col min="3570" max="3570" width="45.140625" style="1" customWidth="1"/>
    <col min="3571" max="3573" width="41.140625" style="1" customWidth="1"/>
    <col min="3574" max="3816" width="9.140625" style="1" customWidth="1"/>
    <col min="3817" max="3817" width="86.00390625" style="1" bestFit="1" customWidth="1"/>
    <col min="3818" max="3818" width="9.140625" style="1" customWidth="1"/>
    <col min="3819" max="3819" width="28.00390625" style="1" customWidth="1"/>
    <col min="3820" max="3820" width="9.140625" style="1" customWidth="1"/>
    <col min="3821" max="3822" width="41.140625" style="1" customWidth="1"/>
    <col min="3823" max="3823" width="50.8515625" style="1" customWidth="1"/>
    <col min="3824" max="3824" width="40.140625" style="1" customWidth="1"/>
    <col min="3825" max="3825" width="15.421875" style="1" customWidth="1"/>
    <col min="3826" max="3826" width="45.140625" style="1" customWidth="1"/>
    <col min="3827" max="3829" width="41.140625" style="1" customWidth="1"/>
    <col min="3830" max="4072" width="9.140625" style="1" customWidth="1"/>
    <col min="4073" max="4073" width="86.00390625" style="1" bestFit="1" customWidth="1"/>
    <col min="4074" max="4074" width="9.140625" style="1" customWidth="1"/>
    <col min="4075" max="4075" width="28.00390625" style="1" customWidth="1"/>
    <col min="4076" max="4076" width="9.140625" style="1" customWidth="1"/>
    <col min="4077" max="4078" width="41.140625" style="1" customWidth="1"/>
    <col min="4079" max="4079" width="50.8515625" style="1" customWidth="1"/>
    <col min="4080" max="4080" width="40.140625" style="1" customWidth="1"/>
    <col min="4081" max="4081" width="15.421875" style="1" customWidth="1"/>
    <col min="4082" max="4082" width="45.140625" style="1" customWidth="1"/>
    <col min="4083" max="4085" width="41.140625" style="1" customWidth="1"/>
    <col min="4086" max="4328" width="9.140625" style="1" customWidth="1"/>
    <col min="4329" max="4329" width="86.00390625" style="1" bestFit="1" customWidth="1"/>
    <col min="4330" max="4330" width="9.140625" style="1" customWidth="1"/>
    <col min="4331" max="4331" width="28.00390625" style="1" customWidth="1"/>
    <col min="4332" max="4332" width="9.140625" style="1" customWidth="1"/>
    <col min="4333" max="4334" width="41.140625" style="1" customWidth="1"/>
    <col min="4335" max="4335" width="50.8515625" style="1" customWidth="1"/>
    <col min="4336" max="4336" width="40.140625" style="1" customWidth="1"/>
    <col min="4337" max="4337" width="15.421875" style="1" customWidth="1"/>
    <col min="4338" max="4338" width="45.140625" style="1" customWidth="1"/>
    <col min="4339" max="4341" width="41.140625" style="1" customWidth="1"/>
    <col min="4342" max="4584" width="9.140625" style="1" customWidth="1"/>
    <col min="4585" max="4585" width="86.00390625" style="1" bestFit="1" customWidth="1"/>
    <col min="4586" max="4586" width="9.140625" style="1" customWidth="1"/>
    <col min="4587" max="4587" width="28.00390625" style="1" customWidth="1"/>
    <col min="4588" max="4588" width="9.140625" style="1" customWidth="1"/>
    <col min="4589" max="4590" width="41.140625" style="1" customWidth="1"/>
    <col min="4591" max="4591" width="50.8515625" style="1" customWidth="1"/>
    <col min="4592" max="4592" width="40.140625" style="1" customWidth="1"/>
    <col min="4593" max="4593" width="15.421875" style="1" customWidth="1"/>
    <col min="4594" max="4594" width="45.140625" style="1" customWidth="1"/>
    <col min="4595" max="4597" width="41.140625" style="1" customWidth="1"/>
    <col min="4598" max="4840" width="9.140625" style="1" customWidth="1"/>
    <col min="4841" max="4841" width="86.00390625" style="1" bestFit="1" customWidth="1"/>
    <col min="4842" max="4842" width="9.140625" style="1" customWidth="1"/>
    <col min="4843" max="4843" width="28.00390625" style="1" customWidth="1"/>
    <col min="4844" max="4844" width="9.140625" style="1" customWidth="1"/>
    <col min="4845" max="4846" width="41.140625" style="1" customWidth="1"/>
    <col min="4847" max="4847" width="50.8515625" style="1" customWidth="1"/>
    <col min="4848" max="4848" width="40.140625" style="1" customWidth="1"/>
    <col min="4849" max="4849" width="15.421875" style="1" customWidth="1"/>
    <col min="4850" max="4850" width="45.140625" style="1" customWidth="1"/>
    <col min="4851" max="4853" width="41.140625" style="1" customWidth="1"/>
    <col min="4854" max="5096" width="9.140625" style="1" customWidth="1"/>
    <col min="5097" max="5097" width="86.00390625" style="1" bestFit="1" customWidth="1"/>
    <col min="5098" max="5098" width="9.140625" style="1" customWidth="1"/>
    <col min="5099" max="5099" width="28.00390625" style="1" customWidth="1"/>
    <col min="5100" max="5100" width="9.140625" style="1" customWidth="1"/>
    <col min="5101" max="5102" width="41.140625" style="1" customWidth="1"/>
    <col min="5103" max="5103" width="50.8515625" style="1" customWidth="1"/>
    <col min="5104" max="5104" width="40.140625" style="1" customWidth="1"/>
    <col min="5105" max="5105" width="15.421875" style="1" customWidth="1"/>
    <col min="5106" max="5106" width="45.140625" style="1" customWidth="1"/>
    <col min="5107" max="5109" width="41.140625" style="1" customWidth="1"/>
    <col min="5110" max="5352" width="9.140625" style="1" customWidth="1"/>
    <col min="5353" max="5353" width="86.00390625" style="1" bestFit="1" customWidth="1"/>
    <col min="5354" max="5354" width="9.140625" style="1" customWidth="1"/>
    <col min="5355" max="5355" width="28.00390625" style="1" customWidth="1"/>
    <col min="5356" max="5356" width="9.140625" style="1" customWidth="1"/>
    <col min="5357" max="5358" width="41.140625" style="1" customWidth="1"/>
    <col min="5359" max="5359" width="50.8515625" style="1" customWidth="1"/>
    <col min="5360" max="5360" width="40.140625" style="1" customWidth="1"/>
    <col min="5361" max="5361" width="15.421875" style="1" customWidth="1"/>
    <col min="5362" max="5362" width="45.140625" style="1" customWidth="1"/>
    <col min="5363" max="5365" width="41.140625" style="1" customWidth="1"/>
    <col min="5366" max="5608" width="9.140625" style="1" customWidth="1"/>
    <col min="5609" max="5609" width="86.00390625" style="1" bestFit="1" customWidth="1"/>
    <col min="5610" max="5610" width="9.140625" style="1" customWidth="1"/>
    <col min="5611" max="5611" width="28.00390625" style="1" customWidth="1"/>
    <col min="5612" max="5612" width="9.140625" style="1" customWidth="1"/>
    <col min="5613" max="5614" width="41.140625" style="1" customWidth="1"/>
    <col min="5615" max="5615" width="50.8515625" style="1" customWidth="1"/>
    <col min="5616" max="5616" width="40.140625" style="1" customWidth="1"/>
    <col min="5617" max="5617" width="15.421875" style="1" customWidth="1"/>
    <col min="5618" max="5618" width="45.140625" style="1" customWidth="1"/>
    <col min="5619" max="5621" width="41.140625" style="1" customWidth="1"/>
    <col min="5622" max="5864" width="9.140625" style="1" customWidth="1"/>
    <col min="5865" max="5865" width="86.00390625" style="1" bestFit="1" customWidth="1"/>
    <col min="5866" max="5866" width="9.140625" style="1" customWidth="1"/>
    <col min="5867" max="5867" width="28.00390625" style="1" customWidth="1"/>
    <col min="5868" max="5868" width="9.140625" style="1" customWidth="1"/>
    <col min="5869" max="5870" width="41.140625" style="1" customWidth="1"/>
    <col min="5871" max="5871" width="50.8515625" style="1" customWidth="1"/>
    <col min="5872" max="5872" width="40.140625" style="1" customWidth="1"/>
    <col min="5873" max="5873" width="15.421875" style="1" customWidth="1"/>
    <col min="5874" max="5874" width="45.140625" style="1" customWidth="1"/>
    <col min="5875" max="5877" width="41.140625" style="1" customWidth="1"/>
    <col min="5878" max="6120" width="9.140625" style="1" customWidth="1"/>
    <col min="6121" max="6121" width="86.00390625" style="1" bestFit="1" customWidth="1"/>
    <col min="6122" max="6122" width="9.140625" style="1" customWidth="1"/>
    <col min="6123" max="6123" width="28.00390625" style="1" customWidth="1"/>
    <col min="6124" max="6124" width="9.140625" style="1" customWidth="1"/>
    <col min="6125" max="6126" width="41.140625" style="1" customWidth="1"/>
    <col min="6127" max="6127" width="50.8515625" style="1" customWidth="1"/>
    <col min="6128" max="6128" width="40.140625" style="1" customWidth="1"/>
    <col min="6129" max="6129" width="15.421875" style="1" customWidth="1"/>
    <col min="6130" max="6130" width="45.140625" style="1" customWidth="1"/>
    <col min="6131" max="6133" width="41.140625" style="1" customWidth="1"/>
    <col min="6134" max="6376" width="9.140625" style="1" customWidth="1"/>
    <col min="6377" max="6377" width="86.00390625" style="1" bestFit="1" customWidth="1"/>
    <col min="6378" max="6378" width="9.140625" style="1" customWidth="1"/>
    <col min="6379" max="6379" width="28.00390625" style="1" customWidth="1"/>
    <col min="6380" max="6380" width="9.140625" style="1" customWidth="1"/>
    <col min="6381" max="6382" width="41.140625" style="1" customWidth="1"/>
    <col min="6383" max="6383" width="50.8515625" style="1" customWidth="1"/>
    <col min="6384" max="6384" width="40.140625" style="1" customWidth="1"/>
    <col min="6385" max="6385" width="15.421875" style="1" customWidth="1"/>
    <col min="6386" max="6386" width="45.140625" style="1" customWidth="1"/>
    <col min="6387" max="6389" width="41.140625" style="1" customWidth="1"/>
    <col min="6390" max="6632" width="9.140625" style="1" customWidth="1"/>
    <col min="6633" max="6633" width="86.00390625" style="1" bestFit="1" customWidth="1"/>
    <col min="6634" max="6634" width="9.140625" style="1" customWidth="1"/>
    <col min="6635" max="6635" width="28.00390625" style="1" customWidth="1"/>
    <col min="6636" max="6636" width="9.140625" style="1" customWidth="1"/>
    <col min="6637" max="6638" width="41.140625" style="1" customWidth="1"/>
    <col min="6639" max="6639" width="50.8515625" style="1" customWidth="1"/>
    <col min="6640" max="6640" width="40.140625" style="1" customWidth="1"/>
    <col min="6641" max="6641" width="15.421875" style="1" customWidth="1"/>
    <col min="6642" max="6642" width="45.140625" style="1" customWidth="1"/>
    <col min="6643" max="6645" width="41.140625" style="1" customWidth="1"/>
    <col min="6646" max="6888" width="9.140625" style="1" customWidth="1"/>
    <col min="6889" max="6889" width="86.00390625" style="1" bestFit="1" customWidth="1"/>
    <col min="6890" max="6890" width="9.140625" style="1" customWidth="1"/>
    <col min="6891" max="6891" width="28.00390625" style="1" customWidth="1"/>
    <col min="6892" max="6892" width="9.140625" style="1" customWidth="1"/>
    <col min="6893" max="6894" width="41.140625" style="1" customWidth="1"/>
    <col min="6895" max="6895" width="50.8515625" style="1" customWidth="1"/>
    <col min="6896" max="6896" width="40.140625" style="1" customWidth="1"/>
    <col min="6897" max="6897" width="15.421875" style="1" customWidth="1"/>
    <col min="6898" max="6898" width="45.140625" style="1" customWidth="1"/>
    <col min="6899" max="6901" width="41.140625" style="1" customWidth="1"/>
    <col min="6902" max="7144" width="9.140625" style="1" customWidth="1"/>
    <col min="7145" max="7145" width="86.00390625" style="1" bestFit="1" customWidth="1"/>
    <col min="7146" max="7146" width="9.140625" style="1" customWidth="1"/>
    <col min="7147" max="7147" width="28.00390625" style="1" customWidth="1"/>
    <col min="7148" max="7148" width="9.140625" style="1" customWidth="1"/>
    <col min="7149" max="7150" width="41.140625" style="1" customWidth="1"/>
    <col min="7151" max="7151" width="50.8515625" style="1" customWidth="1"/>
    <col min="7152" max="7152" width="40.140625" style="1" customWidth="1"/>
    <col min="7153" max="7153" width="15.421875" style="1" customWidth="1"/>
    <col min="7154" max="7154" width="45.140625" style="1" customWidth="1"/>
    <col min="7155" max="7157" width="41.140625" style="1" customWidth="1"/>
    <col min="7158" max="7400" width="9.140625" style="1" customWidth="1"/>
    <col min="7401" max="7401" width="86.00390625" style="1" bestFit="1" customWidth="1"/>
    <col min="7402" max="7402" width="9.140625" style="1" customWidth="1"/>
    <col min="7403" max="7403" width="28.00390625" style="1" customWidth="1"/>
    <col min="7404" max="7404" width="9.140625" style="1" customWidth="1"/>
    <col min="7405" max="7406" width="41.140625" style="1" customWidth="1"/>
    <col min="7407" max="7407" width="50.8515625" style="1" customWidth="1"/>
    <col min="7408" max="7408" width="40.140625" style="1" customWidth="1"/>
    <col min="7409" max="7409" width="15.421875" style="1" customWidth="1"/>
    <col min="7410" max="7410" width="45.140625" style="1" customWidth="1"/>
    <col min="7411" max="7413" width="41.140625" style="1" customWidth="1"/>
    <col min="7414" max="7656" width="9.140625" style="1" customWidth="1"/>
    <col min="7657" max="7657" width="86.00390625" style="1" bestFit="1" customWidth="1"/>
    <col min="7658" max="7658" width="9.140625" style="1" customWidth="1"/>
    <col min="7659" max="7659" width="28.00390625" style="1" customWidth="1"/>
    <col min="7660" max="7660" width="9.140625" style="1" customWidth="1"/>
    <col min="7661" max="7662" width="41.140625" style="1" customWidth="1"/>
    <col min="7663" max="7663" width="50.8515625" style="1" customWidth="1"/>
    <col min="7664" max="7664" width="40.140625" style="1" customWidth="1"/>
    <col min="7665" max="7665" width="15.421875" style="1" customWidth="1"/>
    <col min="7666" max="7666" width="45.140625" style="1" customWidth="1"/>
    <col min="7667" max="7669" width="41.140625" style="1" customWidth="1"/>
    <col min="7670" max="7912" width="9.140625" style="1" customWidth="1"/>
    <col min="7913" max="7913" width="86.00390625" style="1" bestFit="1" customWidth="1"/>
    <col min="7914" max="7914" width="9.140625" style="1" customWidth="1"/>
    <col min="7915" max="7915" width="28.00390625" style="1" customWidth="1"/>
    <col min="7916" max="7916" width="9.140625" style="1" customWidth="1"/>
    <col min="7917" max="7918" width="41.140625" style="1" customWidth="1"/>
    <col min="7919" max="7919" width="50.8515625" style="1" customWidth="1"/>
    <col min="7920" max="7920" width="40.140625" style="1" customWidth="1"/>
    <col min="7921" max="7921" width="15.421875" style="1" customWidth="1"/>
    <col min="7922" max="7922" width="45.140625" style="1" customWidth="1"/>
    <col min="7923" max="7925" width="41.140625" style="1" customWidth="1"/>
    <col min="7926" max="8168" width="9.140625" style="1" customWidth="1"/>
    <col min="8169" max="8169" width="86.00390625" style="1" bestFit="1" customWidth="1"/>
    <col min="8170" max="8170" width="9.140625" style="1" customWidth="1"/>
    <col min="8171" max="8171" width="28.00390625" style="1" customWidth="1"/>
    <col min="8172" max="8172" width="9.140625" style="1" customWidth="1"/>
    <col min="8173" max="8174" width="41.140625" style="1" customWidth="1"/>
    <col min="8175" max="8175" width="50.8515625" style="1" customWidth="1"/>
    <col min="8176" max="8176" width="40.140625" style="1" customWidth="1"/>
    <col min="8177" max="8177" width="15.421875" style="1" customWidth="1"/>
    <col min="8178" max="8178" width="45.140625" style="1" customWidth="1"/>
    <col min="8179" max="8181" width="41.140625" style="1" customWidth="1"/>
    <col min="8182" max="8424" width="9.140625" style="1" customWidth="1"/>
    <col min="8425" max="8425" width="86.00390625" style="1" bestFit="1" customWidth="1"/>
    <col min="8426" max="8426" width="9.140625" style="1" customWidth="1"/>
    <col min="8427" max="8427" width="28.00390625" style="1" customWidth="1"/>
    <col min="8428" max="8428" width="9.140625" style="1" customWidth="1"/>
    <col min="8429" max="8430" width="41.140625" style="1" customWidth="1"/>
    <col min="8431" max="8431" width="50.8515625" style="1" customWidth="1"/>
    <col min="8432" max="8432" width="40.140625" style="1" customWidth="1"/>
    <col min="8433" max="8433" width="15.421875" style="1" customWidth="1"/>
    <col min="8434" max="8434" width="45.140625" style="1" customWidth="1"/>
    <col min="8435" max="8437" width="41.140625" style="1" customWidth="1"/>
    <col min="8438" max="8680" width="9.140625" style="1" customWidth="1"/>
    <col min="8681" max="8681" width="86.00390625" style="1" bestFit="1" customWidth="1"/>
    <col min="8682" max="8682" width="9.140625" style="1" customWidth="1"/>
    <col min="8683" max="8683" width="28.00390625" style="1" customWidth="1"/>
    <col min="8684" max="8684" width="9.140625" style="1" customWidth="1"/>
    <col min="8685" max="8686" width="41.140625" style="1" customWidth="1"/>
    <col min="8687" max="8687" width="50.8515625" style="1" customWidth="1"/>
    <col min="8688" max="8688" width="40.140625" style="1" customWidth="1"/>
    <col min="8689" max="8689" width="15.421875" style="1" customWidth="1"/>
    <col min="8690" max="8690" width="45.140625" style="1" customWidth="1"/>
    <col min="8691" max="8693" width="41.140625" style="1" customWidth="1"/>
    <col min="8694" max="8936" width="9.140625" style="1" customWidth="1"/>
    <col min="8937" max="8937" width="86.00390625" style="1" bestFit="1" customWidth="1"/>
    <col min="8938" max="8938" width="9.140625" style="1" customWidth="1"/>
    <col min="8939" max="8939" width="28.00390625" style="1" customWidth="1"/>
    <col min="8940" max="8940" width="9.140625" style="1" customWidth="1"/>
    <col min="8941" max="8942" width="41.140625" style="1" customWidth="1"/>
    <col min="8943" max="8943" width="50.8515625" style="1" customWidth="1"/>
    <col min="8944" max="8944" width="40.140625" style="1" customWidth="1"/>
    <col min="8945" max="8945" width="15.421875" style="1" customWidth="1"/>
    <col min="8946" max="8946" width="45.140625" style="1" customWidth="1"/>
    <col min="8947" max="8949" width="41.140625" style="1" customWidth="1"/>
    <col min="8950" max="9192" width="9.140625" style="1" customWidth="1"/>
    <col min="9193" max="9193" width="86.00390625" style="1" bestFit="1" customWidth="1"/>
    <col min="9194" max="9194" width="9.140625" style="1" customWidth="1"/>
    <col min="9195" max="9195" width="28.00390625" style="1" customWidth="1"/>
    <col min="9196" max="9196" width="9.140625" style="1" customWidth="1"/>
    <col min="9197" max="9198" width="41.140625" style="1" customWidth="1"/>
    <col min="9199" max="9199" width="50.8515625" style="1" customWidth="1"/>
    <col min="9200" max="9200" width="40.140625" style="1" customWidth="1"/>
    <col min="9201" max="9201" width="15.421875" style="1" customWidth="1"/>
    <col min="9202" max="9202" width="45.140625" style="1" customWidth="1"/>
    <col min="9203" max="9205" width="41.140625" style="1" customWidth="1"/>
    <col min="9206" max="9448" width="9.140625" style="1" customWidth="1"/>
    <col min="9449" max="9449" width="86.00390625" style="1" bestFit="1" customWidth="1"/>
    <col min="9450" max="9450" width="9.140625" style="1" customWidth="1"/>
    <col min="9451" max="9451" width="28.00390625" style="1" customWidth="1"/>
    <col min="9452" max="9452" width="9.140625" style="1" customWidth="1"/>
    <col min="9453" max="9454" width="41.140625" style="1" customWidth="1"/>
    <col min="9455" max="9455" width="50.8515625" style="1" customWidth="1"/>
    <col min="9456" max="9456" width="40.140625" style="1" customWidth="1"/>
    <col min="9457" max="9457" width="15.421875" style="1" customWidth="1"/>
    <col min="9458" max="9458" width="45.140625" style="1" customWidth="1"/>
    <col min="9459" max="9461" width="41.140625" style="1" customWidth="1"/>
    <col min="9462" max="9704" width="9.140625" style="1" customWidth="1"/>
    <col min="9705" max="9705" width="86.00390625" style="1" bestFit="1" customWidth="1"/>
    <col min="9706" max="9706" width="9.140625" style="1" customWidth="1"/>
    <col min="9707" max="9707" width="28.00390625" style="1" customWidth="1"/>
    <col min="9708" max="9708" width="9.140625" style="1" customWidth="1"/>
    <col min="9709" max="9710" width="41.140625" style="1" customWidth="1"/>
    <col min="9711" max="9711" width="50.8515625" style="1" customWidth="1"/>
    <col min="9712" max="9712" width="40.140625" style="1" customWidth="1"/>
    <col min="9713" max="9713" width="15.421875" style="1" customWidth="1"/>
    <col min="9714" max="9714" width="45.140625" style="1" customWidth="1"/>
    <col min="9715" max="9717" width="41.140625" style="1" customWidth="1"/>
    <col min="9718" max="9960" width="9.140625" style="1" customWidth="1"/>
    <col min="9961" max="9961" width="86.00390625" style="1" bestFit="1" customWidth="1"/>
    <col min="9962" max="9962" width="9.140625" style="1" customWidth="1"/>
    <col min="9963" max="9963" width="28.00390625" style="1" customWidth="1"/>
    <col min="9964" max="9964" width="9.140625" style="1" customWidth="1"/>
    <col min="9965" max="9966" width="41.140625" style="1" customWidth="1"/>
    <col min="9967" max="9967" width="50.8515625" style="1" customWidth="1"/>
    <col min="9968" max="9968" width="40.140625" style="1" customWidth="1"/>
    <col min="9969" max="9969" width="15.421875" style="1" customWidth="1"/>
    <col min="9970" max="9970" width="45.140625" style="1" customWidth="1"/>
    <col min="9971" max="9973" width="41.140625" style="1" customWidth="1"/>
    <col min="9974" max="10216" width="9.140625" style="1" customWidth="1"/>
    <col min="10217" max="10217" width="86.00390625" style="1" bestFit="1" customWidth="1"/>
    <col min="10218" max="10218" width="9.140625" style="1" customWidth="1"/>
    <col min="10219" max="10219" width="28.00390625" style="1" customWidth="1"/>
    <col min="10220" max="10220" width="9.140625" style="1" customWidth="1"/>
    <col min="10221" max="10222" width="41.140625" style="1" customWidth="1"/>
    <col min="10223" max="10223" width="50.8515625" style="1" customWidth="1"/>
    <col min="10224" max="10224" width="40.140625" style="1" customWidth="1"/>
    <col min="10225" max="10225" width="15.421875" style="1" customWidth="1"/>
    <col min="10226" max="10226" width="45.140625" style="1" customWidth="1"/>
    <col min="10227" max="10229" width="41.140625" style="1" customWidth="1"/>
    <col min="10230" max="10472" width="9.140625" style="1" customWidth="1"/>
    <col min="10473" max="10473" width="86.00390625" style="1" bestFit="1" customWidth="1"/>
    <col min="10474" max="10474" width="9.140625" style="1" customWidth="1"/>
    <col min="10475" max="10475" width="28.00390625" style="1" customWidth="1"/>
    <col min="10476" max="10476" width="9.140625" style="1" customWidth="1"/>
    <col min="10477" max="10478" width="41.140625" style="1" customWidth="1"/>
    <col min="10479" max="10479" width="50.8515625" style="1" customWidth="1"/>
    <col min="10480" max="10480" width="40.140625" style="1" customWidth="1"/>
    <col min="10481" max="10481" width="15.421875" style="1" customWidth="1"/>
    <col min="10482" max="10482" width="45.140625" style="1" customWidth="1"/>
    <col min="10483" max="10485" width="41.140625" style="1" customWidth="1"/>
    <col min="10486" max="10728" width="9.140625" style="1" customWidth="1"/>
    <col min="10729" max="10729" width="86.00390625" style="1" bestFit="1" customWidth="1"/>
    <col min="10730" max="10730" width="9.140625" style="1" customWidth="1"/>
    <col min="10731" max="10731" width="28.00390625" style="1" customWidth="1"/>
    <col min="10732" max="10732" width="9.140625" style="1" customWidth="1"/>
    <col min="10733" max="10734" width="41.140625" style="1" customWidth="1"/>
    <col min="10735" max="10735" width="50.8515625" style="1" customWidth="1"/>
    <col min="10736" max="10736" width="40.140625" style="1" customWidth="1"/>
    <col min="10737" max="10737" width="15.421875" style="1" customWidth="1"/>
    <col min="10738" max="10738" width="45.140625" style="1" customWidth="1"/>
    <col min="10739" max="10741" width="41.140625" style="1" customWidth="1"/>
    <col min="10742" max="10984" width="9.140625" style="1" customWidth="1"/>
    <col min="10985" max="10985" width="86.00390625" style="1" bestFit="1" customWidth="1"/>
    <col min="10986" max="10986" width="9.140625" style="1" customWidth="1"/>
    <col min="10987" max="10987" width="28.00390625" style="1" customWidth="1"/>
    <col min="10988" max="10988" width="9.140625" style="1" customWidth="1"/>
    <col min="10989" max="10990" width="41.140625" style="1" customWidth="1"/>
    <col min="10991" max="10991" width="50.8515625" style="1" customWidth="1"/>
    <col min="10992" max="10992" width="40.140625" style="1" customWidth="1"/>
    <col min="10993" max="10993" width="15.421875" style="1" customWidth="1"/>
    <col min="10994" max="10994" width="45.140625" style="1" customWidth="1"/>
    <col min="10995" max="10997" width="41.140625" style="1" customWidth="1"/>
    <col min="10998" max="11240" width="9.140625" style="1" customWidth="1"/>
    <col min="11241" max="11241" width="86.00390625" style="1" bestFit="1" customWidth="1"/>
    <col min="11242" max="11242" width="9.140625" style="1" customWidth="1"/>
    <col min="11243" max="11243" width="28.00390625" style="1" customWidth="1"/>
    <col min="11244" max="11244" width="9.140625" style="1" customWidth="1"/>
    <col min="11245" max="11246" width="41.140625" style="1" customWidth="1"/>
    <col min="11247" max="11247" width="50.8515625" style="1" customWidth="1"/>
    <col min="11248" max="11248" width="40.140625" style="1" customWidth="1"/>
    <col min="11249" max="11249" width="15.421875" style="1" customWidth="1"/>
    <col min="11250" max="11250" width="45.140625" style="1" customWidth="1"/>
    <col min="11251" max="11253" width="41.140625" style="1" customWidth="1"/>
    <col min="11254" max="11496" width="9.140625" style="1" customWidth="1"/>
    <col min="11497" max="11497" width="86.00390625" style="1" bestFit="1" customWidth="1"/>
    <col min="11498" max="11498" width="9.140625" style="1" customWidth="1"/>
    <col min="11499" max="11499" width="28.00390625" style="1" customWidth="1"/>
    <col min="11500" max="11500" width="9.140625" style="1" customWidth="1"/>
    <col min="11501" max="11502" width="41.140625" style="1" customWidth="1"/>
    <col min="11503" max="11503" width="50.8515625" style="1" customWidth="1"/>
    <col min="11504" max="11504" width="40.140625" style="1" customWidth="1"/>
    <col min="11505" max="11505" width="15.421875" style="1" customWidth="1"/>
    <col min="11506" max="11506" width="45.140625" style="1" customWidth="1"/>
    <col min="11507" max="11509" width="41.140625" style="1" customWidth="1"/>
    <col min="11510" max="11752" width="9.140625" style="1" customWidth="1"/>
    <col min="11753" max="11753" width="86.00390625" style="1" bestFit="1" customWidth="1"/>
    <col min="11754" max="11754" width="9.140625" style="1" customWidth="1"/>
    <col min="11755" max="11755" width="28.00390625" style="1" customWidth="1"/>
    <col min="11756" max="11756" width="9.140625" style="1" customWidth="1"/>
    <col min="11757" max="11758" width="41.140625" style="1" customWidth="1"/>
    <col min="11759" max="11759" width="50.8515625" style="1" customWidth="1"/>
    <col min="11760" max="11760" width="40.140625" style="1" customWidth="1"/>
    <col min="11761" max="11761" width="15.421875" style="1" customWidth="1"/>
    <col min="11762" max="11762" width="45.140625" style="1" customWidth="1"/>
    <col min="11763" max="11765" width="41.140625" style="1" customWidth="1"/>
    <col min="11766" max="12008" width="9.140625" style="1" customWidth="1"/>
    <col min="12009" max="12009" width="86.00390625" style="1" bestFit="1" customWidth="1"/>
    <col min="12010" max="12010" width="9.140625" style="1" customWidth="1"/>
    <col min="12011" max="12011" width="28.00390625" style="1" customWidth="1"/>
    <col min="12012" max="12012" width="9.140625" style="1" customWidth="1"/>
    <col min="12013" max="12014" width="41.140625" style="1" customWidth="1"/>
    <col min="12015" max="12015" width="50.8515625" style="1" customWidth="1"/>
    <col min="12016" max="12016" width="40.140625" style="1" customWidth="1"/>
    <col min="12017" max="12017" width="15.421875" style="1" customWidth="1"/>
    <col min="12018" max="12018" width="45.140625" style="1" customWidth="1"/>
    <col min="12019" max="12021" width="41.140625" style="1" customWidth="1"/>
    <col min="12022" max="12264" width="9.140625" style="1" customWidth="1"/>
    <col min="12265" max="12265" width="86.00390625" style="1" bestFit="1" customWidth="1"/>
    <col min="12266" max="12266" width="9.140625" style="1" customWidth="1"/>
    <col min="12267" max="12267" width="28.00390625" style="1" customWidth="1"/>
    <col min="12268" max="12268" width="9.140625" style="1" customWidth="1"/>
    <col min="12269" max="12270" width="41.140625" style="1" customWidth="1"/>
    <col min="12271" max="12271" width="50.8515625" style="1" customWidth="1"/>
    <col min="12272" max="12272" width="40.140625" style="1" customWidth="1"/>
    <col min="12273" max="12273" width="15.421875" style="1" customWidth="1"/>
    <col min="12274" max="12274" width="45.140625" style="1" customWidth="1"/>
    <col min="12275" max="12277" width="41.140625" style="1" customWidth="1"/>
    <col min="12278" max="12520" width="9.140625" style="1" customWidth="1"/>
    <col min="12521" max="12521" width="86.00390625" style="1" bestFit="1" customWidth="1"/>
    <col min="12522" max="12522" width="9.140625" style="1" customWidth="1"/>
    <col min="12523" max="12523" width="28.00390625" style="1" customWidth="1"/>
    <col min="12524" max="12524" width="9.140625" style="1" customWidth="1"/>
    <col min="12525" max="12526" width="41.140625" style="1" customWidth="1"/>
    <col min="12527" max="12527" width="50.8515625" style="1" customWidth="1"/>
    <col min="12528" max="12528" width="40.140625" style="1" customWidth="1"/>
    <col min="12529" max="12529" width="15.421875" style="1" customWidth="1"/>
    <col min="12530" max="12530" width="45.140625" style="1" customWidth="1"/>
    <col min="12531" max="12533" width="41.140625" style="1" customWidth="1"/>
    <col min="12534" max="12776" width="9.140625" style="1" customWidth="1"/>
    <col min="12777" max="12777" width="86.00390625" style="1" bestFit="1" customWidth="1"/>
    <col min="12778" max="12778" width="9.140625" style="1" customWidth="1"/>
    <col min="12779" max="12779" width="28.00390625" style="1" customWidth="1"/>
    <col min="12780" max="12780" width="9.140625" style="1" customWidth="1"/>
    <col min="12781" max="12782" width="41.140625" style="1" customWidth="1"/>
    <col min="12783" max="12783" width="50.8515625" style="1" customWidth="1"/>
    <col min="12784" max="12784" width="40.140625" style="1" customWidth="1"/>
    <col min="12785" max="12785" width="15.421875" style="1" customWidth="1"/>
    <col min="12786" max="12786" width="45.140625" style="1" customWidth="1"/>
    <col min="12787" max="12789" width="41.140625" style="1" customWidth="1"/>
    <col min="12790" max="13032" width="9.140625" style="1" customWidth="1"/>
    <col min="13033" max="13033" width="86.00390625" style="1" bestFit="1" customWidth="1"/>
    <col min="13034" max="13034" width="9.140625" style="1" customWidth="1"/>
    <col min="13035" max="13035" width="28.00390625" style="1" customWidth="1"/>
    <col min="13036" max="13036" width="9.140625" style="1" customWidth="1"/>
    <col min="13037" max="13038" width="41.140625" style="1" customWidth="1"/>
    <col min="13039" max="13039" width="50.8515625" style="1" customWidth="1"/>
    <col min="13040" max="13040" width="40.140625" style="1" customWidth="1"/>
    <col min="13041" max="13041" width="15.421875" style="1" customWidth="1"/>
    <col min="13042" max="13042" width="45.140625" style="1" customWidth="1"/>
    <col min="13043" max="13045" width="41.140625" style="1" customWidth="1"/>
    <col min="13046" max="13288" width="9.140625" style="1" customWidth="1"/>
    <col min="13289" max="13289" width="86.00390625" style="1" bestFit="1" customWidth="1"/>
    <col min="13290" max="13290" width="9.140625" style="1" customWidth="1"/>
    <col min="13291" max="13291" width="28.00390625" style="1" customWidth="1"/>
    <col min="13292" max="13292" width="9.140625" style="1" customWidth="1"/>
    <col min="13293" max="13294" width="41.140625" style="1" customWidth="1"/>
    <col min="13295" max="13295" width="50.8515625" style="1" customWidth="1"/>
    <col min="13296" max="13296" width="40.140625" style="1" customWidth="1"/>
    <col min="13297" max="13297" width="15.421875" style="1" customWidth="1"/>
    <col min="13298" max="13298" width="45.140625" style="1" customWidth="1"/>
    <col min="13299" max="13301" width="41.140625" style="1" customWidth="1"/>
    <col min="13302" max="13544" width="9.140625" style="1" customWidth="1"/>
    <col min="13545" max="13545" width="86.00390625" style="1" bestFit="1" customWidth="1"/>
    <col min="13546" max="13546" width="9.140625" style="1" customWidth="1"/>
    <col min="13547" max="13547" width="28.00390625" style="1" customWidth="1"/>
    <col min="13548" max="13548" width="9.140625" style="1" customWidth="1"/>
    <col min="13549" max="13550" width="41.140625" style="1" customWidth="1"/>
    <col min="13551" max="13551" width="50.8515625" style="1" customWidth="1"/>
    <col min="13552" max="13552" width="40.140625" style="1" customWidth="1"/>
    <col min="13553" max="13553" width="15.421875" style="1" customWidth="1"/>
    <col min="13554" max="13554" width="45.140625" style="1" customWidth="1"/>
    <col min="13555" max="13557" width="41.140625" style="1" customWidth="1"/>
    <col min="13558" max="13800" width="9.140625" style="1" customWidth="1"/>
    <col min="13801" max="13801" width="86.00390625" style="1" bestFit="1" customWidth="1"/>
    <col min="13802" max="13802" width="9.140625" style="1" customWidth="1"/>
    <col min="13803" max="13803" width="28.00390625" style="1" customWidth="1"/>
    <col min="13804" max="13804" width="9.140625" style="1" customWidth="1"/>
    <col min="13805" max="13806" width="41.140625" style="1" customWidth="1"/>
    <col min="13807" max="13807" width="50.8515625" style="1" customWidth="1"/>
    <col min="13808" max="13808" width="40.140625" style="1" customWidth="1"/>
    <col min="13809" max="13809" width="15.421875" style="1" customWidth="1"/>
    <col min="13810" max="13810" width="45.140625" style="1" customWidth="1"/>
    <col min="13811" max="13813" width="41.140625" style="1" customWidth="1"/>
    <col min="13814" max="14056" width="9.140625" style="1" customWidth="1"/>
    <col min="14057" max="14057" width="86.00390625" style="1" bestFit="1" customWidth="1"/>
    <col min="14058" max="14058" width="9.140625" style="1" customWidth="1"/>
    <col min="14059" max="14059" width="28.00390625" style="1" customWidth="1"/>
    <col min="14060" max="14060" width="9.140625" style="1" customWidth="1"/>
    <col min="14061" max="14062" width="41.140625" style="1" customWidth="1"/>
    <col min="14063" max="14063" width="50.8515625" style="1" customWidth="1"/>
    <col min="14064" max="14064" width="40.140625" style="1" customWidth="1"/>
    <col min="14065" max="14065" width="15.421875" style="1" customWidth="1"/>
    <col min="14066" max="14066" width="45.140625" style="1" customWidth="1"/>
    <col min="14067" max="14069" width="41.140625" style="1" customWidth="1"/>
    <col min="14070" max="14312" width="9.140625" style="1" customWidth="1"/>
    <col min="14313" max="14313" width="86.00390625" style="1" bestFit="1" customWidth="1"/>
    <col min="14314" max="14314" width="9.140625" style="1" customWidth="1"/>
    <col min="14315" max="14315" width="28.00390625" style="1" customWidth="1"/>
    <col min="14316" max="14316" width="9.140625" style="1" customWidth="1"/>
    <col min="14317" max="14318" width="41.140625" style="1" customWidth="1"/>
    <col min="14319" max="14319" width="50.8515625" style="1" customWidth="1"/>
    <col min="14320" max="14320" width="40.140625" style="1" customWidth="1"/>
    <col min="14321" max="14321" width="15.421875" style="1" customWidth="1"/>
    <col min="14322" max="14322" width="45.140625" style="1" customWidth="1"/>
    <col min="14323" max="14325" width="41.140625" style="1" customWidth="1"/>
    <col min="14326" max="14568" width="9.140625" style="1" customWidth="1"/>
    <col min="14569" max="14569" width="86.00390625" style="1" bestFit="1" customWidth="1"/>
    <col min="14570" max="14570" width="9.140625" style="1" customWidth="1"/>
    <col min="14571" max="14571" width="28.00390625" style="1" customWidth="1"/>
    <col min="14572" max="14572" width="9.140625" style="1" customWidth="1"/>
    <col min="14573" max="14574" width="41.140625" style="1" customWidth="1"/>
    <col min="14575" max="14575" width="50.8515625" style="1" customWidth="1"/>
    <col min="14576" max="14576" width="40.140625" style="1" customWidth="1"/>
    <col min="14577" max="14577" width="15.421875" style="1" customWidth="1"/>
    <col min="14578" max="14578" width="45.140625" style="1" customWidth="1"/>
    <col min="14579" max="14581" width="41.140625" style="1" customWidth="1"/>
    <col min="14582" max="14824" width="9.140625" style="1" customWidth="1"/>
    <col min="14825" max="14825" width="86.00390625" style="1" bestFit="1" customWidth="1"/>
    <col min="14826" max="14826" width="9.140625" style="1" customWidth="1"/>
    <col min="14827" max="14827" width="28.00390625" style="1" customWidth="1"/>
    <col min="14828" max="14828" width="9.140625" style="1" customWidth="1"/>
    <col min="14829" max="14830" width="41.140625" style="1" customWidth="1"/>
    <col min="14831" max="14831" width="50.8515625" style="1" customWidth="1"/>
    <col min="14832" max="14832" width="40.140625" style="1" customWidth="1"/>
    <col min="14833" max="14833" width="15.421875" style="1" customWidth="1"/>
    <col min="14834" max="14834" width="45.140625" style="1" customWidth="1"/>
    <col min="14835" max="14837" width="41.140625" style="1" customWidth="1"/>
    <col min="14838" max="15080" width="9.140625" style="1" customWidth="1"/>
    <col min="15081" max="15081" width="86.00390625" style="1" bestFit="1" customWidth="1"/>
    <col min="15082" max="15082" width="9.140625" style="1" customWidth="1"/>
    <col min="15083" max="15083" width="28.00390625" style="1" customWidth="1"/>
    <col min="15084" max="15084" width="9.140625" style="1" customWidth="1"/>
    <col min="15085" max="15086" width="41.140625" style="1" customWidth="1"/>
    <col min="15087" max="15087" width="50.8515625" style="1" customWidth="1"/>
    <col min="15088" max="15088" width="40.140625" style="1" customWidth="1"/>
    <col min="15089" max="15089" width="15.421875" style="1" customWidth="1"/>
    <col min="15090" max="15090" width="45.140625" style="1" customWidth="1"/>
    <col min="15091" max="15093" width="41.140625" style="1" customWidth="1"/>
    <col min="15094" max="15336" width="9.140625" style="1" customWidth="1"/>
    <col min="15337" max="15337" width="86.00390625" style="1" bestFit="1" customWidth="1"/>
    <col min="15338" max="15338" width="9.140625" style="1" customWidth="1"/>
    <col min="15339" max="15339" width="28.00390625" style="1" customWidth="1"/>
    <col min="15340" max="15340" width="9.140625" style="1" customWidth="1"/>
    <col min="15341" max="15342" width="41.140625" style="1" customWidth="1"/>
    <col min="15343" max="15343" width="50.8515625" style="1" customWidth="1"/>
    <col min="15344" max="15344" width="40.140625" style="1" customWidth="1"/>
    <col min="15345" max="15345" width="15.421875" style="1" customWidth="1"/>
    <col min="15346" max="15346" width="45.140625" style="1" customWidth="1"/>
    <col min="15347" max="15349" width="41.140625" style="1" customWidth="1"/>
    <col min="15350" max="15592" width="9.140625" style="1" customWidth="1"/>
    <col min="15593" max="15593" width="86.00390625" style="1" bestFit="1" customWidth="1"/>
    <col min="15594" max="15594" width="9.140625" style="1" customWidth="1"/>
    <col min="15595" max="15595" width="28.00390625" style="1" customWidth="1"/>
    <col min="15596" max="15596" width="9.140625" style="1" customWidth="1"/>
    <col min="15597" max="15598" width="41.140625" style="1" customWidth="1"/>
    <col min="15599" max="15599" width="50.8515625" style="1" customWidth="1"/>
    <col min="15600" max="15600" width="40.140625" style="1" customWidth="1"/>
    <col min="15601" max="15601" width="15.421875" style="1" customWidth="1"/>
    <col min="15602" max="15602" width="45.140625" style="1" customWidth="1"/>
    <col min="15603" max="15605" width="41.140625" style="1" customWidth="1"/>
    <col min="15606" max="15848" width="9.140625" style="1" customWidth="1"/>
    <col min="15849" max="15849" width="86.00390625" style="1" bestFit="1" customWidth="1"/>
    <col min="15850" max="15850" width="9.140625" style="1" customWidth="1"/>
    <col min="15851" max="15851" width="28.00390625" style="1" customWidth="1"/>
    <col min="15852" max="15852" width="9.140625" style="1" customWidth="1"/>
    <col min="15853" max="15854" width="41.140625" style="1" customWidth="1"/>
    <col min="15855" max="15855" width="50.8515625" style="1" customWidth="1"/>
    <col min="15856" max="15856" width="40.140625" style="1" customWidth="1"/>
    <col min="15857" max="15857" width="15.421875" style="1" customWidth="1"/>
    <col min="15858" max="15858" width="45.140625" style="1" customWidth="1"/>
    <col min="15859" max="15861" width="41.140625" style="1" customWidth="1"/>
    <col min="15862" max="16104" width="9.140625" style="1" customWidth="1"/>
    <col min="16105" max="16105" width="86.00390625" style="1" bestFit="1" customWidth="1"/>
    <col min="16106" max="16106" width="9.140625" style="1" customWidth="1"/>
    <col min="16107" max="16107" width="28.00390625" style="1" customWidth="1"/>
    <col min="16108" max="16108" width="9.140625" style="1" customWidth="1"/>
    <col min="16109" max="16110" width="41.140625" style="1" customWidth="1"/>
    <col min="16111" max="16111" width="50.8515625" style="1" customWidth="1"/>
    <col min="16112" max="16112" width="40.140625" style="1" customWidth="1"/>
    <col min="16113" max="16113" width="15.421875" style="1" customWidth="1"/>
    <col min="16114" max="16114" width="45.140625" style="1" customWidth="1"/>
    <col min="16115" max="16117" width="41.140625" style="1" customWidth="1"/>
    <col min="16118" max="16384" width="9.140625" style="1" customWidth="1"/>
  </cols>
  <sheetData>
    <row r="2" spans="1:6" ht="15">
      <c r="A2" s="3" t="s">
        <v>255</v>
      </c>
      <c r="B2" s="3" t="s">
        <v>251</v>
      </c>
      <c r="C2" s="3" t="s">
        <v>4</v>
      </c>
      <c r="D2" s="7" t="s">
        <v>252</v>
      </c>
      <c r="E2" s="3" t="s">
        <v>253</v>
      </c>
      <c r="F2" s="5" t="s">
        <v>254</v>
      </c>
    </row>
    <row r="3" spans="1:6" ht="15">
      <c r="A3">
        <v>1</v>
      </c>
      <c r="B3" s="1" t="s">
        <v>93</v>
      </c>
      <c r="C3" s="1" t="s">
        <v>94</v>
      </c>
      <c r="D3" s="6" t="s">
        <v>95</v>
      </c>
      <c r="E3" s="1" t="s">
        <v>96</v>
      </c>
      <c r="F3" s="4">
        <v>21000000</v>
      </c>
    </row>
    <row r="4" spans="1:6" ht="15">
      <c r="A4">
        <v>1</v>
      </c>
      <c r="B4" s="1" t="s">
        <v>93</v>
      </c>
      <c r="C4" s="1" t="s">
        <v>94</v>
      </c>
      <c r="D4" s="6" t="s">
        <v>97</v>
      </c>
      <c r="E4" s="1" t="s">
        <v>98</v>
      </c>
      <c r="F4" s="4">
        <v>221000000</v>
      </c>
    </row>
    <row r="5" spans="1:6" ht="15">
      <c r="A5">
        <v>1</v>
      </c>
      <c r="B5" s="1" t="s">
        <v>93</v>
      </c>
      <c r="C5" s="1" t="s">
        <v>94</v>
      </c>
      <c r="D5" s="6" t="s">
        <v>99</v>
      </c>
      <c r="E5" s="1" t="s">
        <v>100</v>
      </c>
      <c r="F5" s="4">
        <v>-75000000</v>
      </c>
    </row>
    <row r="6" spans="1:6" ht="15">
      <c r="A6">
        <v>1</v>
      </c>
      <c r="B6" s="1" t="s">
        <v>93</v>
      </c>
      <c r="C6" s="1" t="s">
        <v>94</v>
      </c>
      <c r="D6" s="6" t="s">
        <v>101</v>
      </c>
      <c r="E6" s="1" t="s">
        <v>102</v>
      </c>
      <c r="F6" s="4">
        <v>-63000000</v>
      </c>
    </row>
    <row r="7" spans="1:6" ht="15">
      <c r="A7">
        <v>1</v>
      </c>
      <c r="B7" s="1" t="s">
        <v>93</v>
      </c>
      <c r="C7" s="1" t="s">
        <v>94</v>
      </c>
      <c r="D7" s="6" t="s">
        <v>103</v>
      </c>
      <c r="E7" s="1" t="s">
        <v>104</v>
      </c>
      <c r="F7" s="4">
        <v>15000000</v>
      </c>
    </row>
    <row r="8" spans="1:6" ht="15">
      <c r="A8">
        <v>1</v>
      </c>
      <c r="B8" s="1" t="s">
        <v>93</v>
      </c>
      <c r="C8" s="1" t="s">
        <v>94</v>
      </c>
      <c r="D8" s="6" t="s">
        <v>105</v>
      </c>
      <c r="E8" s="1" t="s">
        <v>106</v>
      </c>
      <c r="F8" s="4">
        <v>15000000</v>
      </c>
    </row>
    <row r="9" spans="1:6" ht="15">
      <c r="A9">
        <v>1</v>
      </c>
      <c r="B9" s="1" t="s">
        <v>93</v>
      </c>
      <c r="C9" s="1" t="s">
        <v>94</v>
      </c>
      <c r="D9" s="6" t="s">
        <v>107</v>
      </c>
      <c r="E9" s="1" t="s">
        <v>108</v>
      </c>
      <c r="F9" s="4">
        <v>71000000</v>
      </c>
    </row>
    <row r="10" spans="1:6" ht="15">
      <c r="A10">
        <v>1</v>
      </c>
      <c r="B10" s="1" t="s">
        <v>93</v>
      </c>
      <c r="C10" s="1" t="s">
        <v>94</v>
      </c>
      <c r="D10" s="6" t="s">
        <v>109</v>
      </c>
      <c r="E10" s="1" t="s">
        <v>110</v>
      </c>
      <c r="F10" s="4">
        <v>3000000</v>
      </c>
    </row>
    <row r="11" spans="1:6" ht="15">
      <c r="A11">
        <v>1</v>
      </c>
      <c r="B11" s="1" t="s">
        <v>93</v>
      </c>
      <c r="C11" s="1" t="s">
        <v>94</v>
      </c>
      <c r="D11" s="6" t="s">
        <v>111</v>
      </c>
      <c r="E11" s="1" t="s">
        <v>112</v>
      </c>
      <c r="F11" s="4">
        <v>108000000</v>
      </c>
    </row>
    <row r="12" spans="1:6" ht="15">
      <c r="A12">
        <v>1</v>
      </c>
      <c r="B12" s="1" t="s">
        <v>93</v>
      </c>
      <c r="C12" s="1" t="s">
        <v>94</v>
      </c>
      <c r="D12" s="6" t="s">
        <v>113</v>
      </c>
      <c r="E12" s="1" t="s">
        <v>114</v>
      </c>
      <c r="F12" s="4">
        <v>1000000</v>
      </c>
    </row>
    <row r="13" spans="1:6" ht="15">
      <c r="A13">
        <v>1</v>
      </c>
      <c r="B13" s="1" t="s">
        <v>93</v>
      </c>
      <c r="C13" s="1" t="s">
        <v>94</v>
      </c>
      <c r="D13" s="6" t="s">
        <v>115</v>
      </c>
      <c r="E13" s="1" t="s">
        <v>116</v>
      </c>
      <c r="F13" s="4">
        <v>1377000000</v>
      </c>
    </row>
    <row r="14" spans="1:6" ht="15">
      <c r="A14">
        <v>1</v>
      </c>
      <c r="B14" s="1" t="s">
        <v>93</v>
      </c>
      <c r="C14" s="1" t="s">
        <v>94</v>
      </c>
      <c r="D14" s="6" t="s">
        <v>117</v>
      </c>
      <c r="E14" s="1" t="s">
        <v>118</v>
      </c>
      <c r="F14" s="4">
        <v>126000000</v>
      </c>
    </row>
    <row r="15" spans="1:6" ht="15">
      <c r="A15">
        <v>1</v>
      </c>
      <c r="B15" s="1" t="s">
        <v>93</v>
      </c>
      <c r="C15" s="1" t="s">
        <v>94</v>
      </c>
      <c r="D15" s="6" t="s">
        <v>119</v>
      </c>
      <c r="E15" s="1" t="s">
        <v>120</v>
      </c>
      <c r="F15" s="4">
        <v>-152000000</v>
      </c>
    </row>
    <row r="16" spans="1:6" ht="15">
      <c r="A16">
        <v>1</v>
      </c>
      <c r="B16" s="1" t="s">
        <v>93</v>
      </c>
      <c r="C16" s="1" t="s">
        <v>94</v>
      </c>
      <c r="D16" s="6" t="s">
        <v>121</v>
      </c>
      <c r="E16" s="1" t="s">
        <v>122</v>
      </c>
      <c r="F16" s="4">
        <v>90000000</v>
      </c>
    </row>
    <row r="17" spans="1:6" ht="15">
      <c r="A17">
        <v>1</v>
      </c>
      <c r="B17" s="1" t="s">
        <v>93</v>
      </c>
      <c r="C17" s="1" t="s">
        <v>94</v>
      </c>
      <c r="D17" s="6" t="s">
        <v>123</v>
      </c>
      <c r="E17" s="1" t="s">
        <v>124</v>
      </c>
      <c r="F17" s="4">
        <v>143000000</v>
      </c>
    </row>
    <row r="18" spans="1:6" ht="15">
      <c r="A18">
        <v>1</v>
      </c>
      <c r="B18" s="1" t="s">
        <v>93</v>
      </c>
      <c r="C18" s="1" t="s">
        <v>94</v>
      </c>
      <c r="D18" s="6" t="s">
        <v>125</v>
      </c>
      <c r="E18" s="1" t="s">
        <v>126</v>
      </c>
      <c r="F18" s="4">
        <v>9000000</v>
      </c>
    </row>
    <row r="19" spans="1:6" ht="15">
      <c r="A19">
        <v>1</v>
      </c>
      <c r="B19" s="1" t="s">
        <v>93</v>
      </c>
      <c r="C19" s="1" t="s">
        <v>94</v>
      </c>
      <c r="D19" s="6" t="s">
        <v>127</v>
      </c>
      <c r="E19" s="1" t="s">
        <v>128</v>
      </c>
      <c r="F19" s="4">
        <v>-6000000</v>
      </c>
    </row>
    <row r="20" spans="1:6" ht="15">
      <c r="A20">
        <v>1</v>
      </c>
      <c r="B20" s="1" t="s">
        <v>93</v>
      </c>
      <c r="C20" s="1" t="s">
        <v>94</v>
      </c>
      <c r="D20" s="6" t="s">
        <v>129</v>
      </c>
      <c r="E20" s="1" t="s">
        <v>130</v>
      </c>
      <c r="F20" s="4">
        <v>-100000000</v>
      </c>
    </row>
    <row r="21" spans="1:6" ht="15">
      <c r="A21">
        <v>1</v>
      </c>
      <c r="B21" s="1" t="s">
        <v>93</v>
      </c>
      <c r="C21" s="1" t="s">
        <v>94</v>
      </c>
      <c r="D21" s="6" t="s">
        <v>131</v>
      </c>
      <c r="E21" s="1" t="s">
        <v>132</v>
      </c>
      <c r="F21" s="4">
        <v>-5000000</v>
      </c>
    </row>
    <row r="22" spans="1:6" ht="15">
      <c r="A22">
        <v>1</v>
      </c>
      <c r="B22" s="1" t="s">
        <v>93</v>
      </c>
      <c r="C22" s="1" t="s">
        <v>94</v>
      </c>
      <c r="D22" s="6" t="s">
        <v>133</v>
      </c>
      <c r="E22" s="1" t="s">
        <v>134</v>
      </c>
      <c r="F22" s="4">
        <v>-79000000</v>
      </c>
    </row>
    <row r="23" spans="1:6" ht="15">
      <c r="A23">
        <v>1</v>
      </c>
      <c r="B23" s="1" t="s">
        <v>93</v>
      </c>
      <c r="C23" s="1" t="s">
        <v>94</v>
      </c>
      <c r="D23" s="6" t="s">
        <v>135</v>
      </c>
      <c r="E23" s="1" t="s">
        <v>136</v>
      </c>
      <c r="F23" s="4">
        <v>57000</v>
      </c>
    </row>
    <row r="24" spans="1:6" ht="15">
      <c r="A24">
        <v>1</v>
      </c>
      <c r="B24" s="1" t="s">
        <v>93</v>
      </c>
      <c r="C24" s="1" t="s">
        <v>94</v>
      </c>
      <c r="D24" s="6" t="s">
        <v>137</v>
      </c>
      <c r="E24" s="1" t="s">
        <v>138</v>
      </c>
      <c r="F24" s="4">
        <v>-720000</v>
      </c>
    </row>
    <row r="25" spans="1:6" ht="15">
      <c r="A25">
        <v>1</v>
      </c>
      <c r="B25" s="1" t="s">
        <v>93</v>
      </c>
      <c r="C25" s="1" t="s">
        <v>94</v>
      </c>
      <c r="D25" s="6" t="s">
        <v>139</v>
      </c>
      <c r="E25" s="1" t="s">
        <v>140</v>
      </c>
      <c r="F25" s="4">
        <v>4000000</v>
      </c>
    </row>
    <row r="26" spans="1:6" ht="15">
      <c r="A26">
        <v>1</v>
      </c>
      <c r="B26" s="1" t="s">
        <v>93</v>
      </c>
      <c r="C26" s="1" t="s">
        <v>94</v>
      </c>
      <c r="D26" s="6" t="s">
        <v>141</v>
      </c>
      <c r="E26" s="1" t="s">
        <v>142</v>
      </c>
      <c r="F26" s="4">
        <v>190000</v>
      </c>
    </row>
    <row r="27" spans="1:6" ht="15">
      <c r="A27">
        <v>2.1</v>
      </c>
      <c r="B27" s="1" t="s">
        <v>188</v>
      </c>
      <c r="C27" s="1" t="s">
        <v>189</v>
      </c>
      <c r="D27" s="6" t="s">
        <v>190</v>
      </c>
      <c r="E27" s="1" t="s">
        <v>191</v>
      </c>
      <c r="F27" s="4">
        <v>7899000</v>
      </c>
    </row>
    <row r="28" spans="1:6" ht="15">
      <c r="A28">
        <v>2.1</v>
      </c>
      <c r="B28" s="1" t="s">
        <v>243</v>
      </c>
      <c r="C28" s="1" t="s">
        <v>244</v>
      </c>
      <c r="D28" s="6" t="s">
        <v>190</v>
      </c>
      <c r="E28" s="1" t="s">
        <v>191</v>
      </c>
      <c r="F28" s="4">
        <v>2064000</v>
      </c>
    </row>
    <row r="29" spans="1:6" ht="15">
      <c r="A29">
        <v>2.1</v>
      </c>
      <c r="B29" s="1" t="s">
        <v>184</v>
      </c>
      <c r="C29" s="1" t="s">
        <v>185</v>
      </c>
      <c r="D29" s="6" t="s">
        <v>186</v>
      </c>
      <c r="E29" s="1" t="s">
        <v>187</v>
      </c>
      <c r="F29" s="4">
        <v>1185000</v>
      </c>
    </row>
    <row r="30" spans="1:6" ht="15">
      <c r="A30">
        <v>2.1</v>
      </c>
      <c r="B30" s="1" t="s">
        <v>206</v>
      </c>
      <c r="C30" s="1" t="s">
        <v>207</v>
      </c>
      <c r="D30" s="6" t="s">
        <v>186</v>
      </c>
      <c r="E30" s="1" t="s">
        <v>187</v>
      </c>
      <c r="F30" s="4">
        <v>1400000</v>
      </c>
    </row>
    <row r="31" spans="1:6" ht="15">
      <c r="A31">
        <v>2.1</v>
      </c>
      <c r="B31" s="1" t="s">
        <v>222</v>
      </c>
      <c r="C31" s="1" t="s">
        <v>223</v>
      </c>
      <c r="D31" s="6" t="s">
        <v>186</v>
      </c>
      <c r="E31" s="1" t="s">
        <v>187</v>
      </c>
      <c r="F31" s="4">
        <v>7050000</v>
      </c>
    </row>
    <row r="32" spans="1:6" ht="15">
      <c r="A32">
        <v>2.1</v>
      </c>
      <c r="B32" s="1" t="s">
        <v>226</v>
      </c>
      <c r="C32" s="1" t="s">
        <v>227</v>
      </c>
      <c r="D32" s="6" t="s">
        <v>186</v>
      </c>
      <c r="E32" s="1" t="s">
        <v>187</v>
      </c>
      <c r="F32" s="4">
        <v>-1377000</v>
      </c>
    </row>
    <row r="33" spans="1:6" ht="15">
      <c r="A33">
        <v>2.1</v>
      </c>
      <c r="B33" s="1" t="s">
        <v>208</v>
      </c>
      <c r="C33" s="1" t="s">
        <v>209</v>
      </c>
      <c r="D33" s="6" t="s">
        <v>210</v>
      </c>
      <c r="E33" s="1" t="s">
        <v>211</v>
      </c>
      <c r="F33" s="4">
        <v>435000</v>
      </c>
    </row>
    <row r="34" spans="1:6" ht="15">
      <c r="A34">
        <v>2.1</v>
      </c>
      <c r="B34" s="1" t="s">
        <v>176</v>
      </c>
      <c r="C34" s="1" t="s">
        <v>177</v>
      </c>
      <c r="D34" s="6" t="s">
        <v>178</v>
      </c>
      <c r="E34" s="1" t="s">
        <v>179</v>
      </c>
      <c r="F34" s="4">
        <v>-278000</v>
      </c>
    </row>
    <row r="35" spans="1:6" ht="15">
      <c r="A35">
        <v>2.1</v>
      </c>
      <c r="B35" s="1" t="s">
        <v>241</v>
      </c>
      <c r="C35" s="1" t="s">
        <v>242</v>
      </c>
      <c r="D35" s="6" t="s">
        <v>178</v>
      </c>
      <c r="E35" s="1" t="s">
        <v>248</v>
      </c>
      <c r="F35" s="4">
        <v>-1366000</v>
      </c>
    </row>
    <row r="36" spans="1:6" ht="15">
      <c r="A36">
        <v>2.1</v>
      </c>
      <c r="B36" s="1" t="s">
        <v>208</v>
      </c>
      <c r="C36" s="1" t="s">
        <v>209</v>
      </c>
      <c r="D36" s="6" t="s">
        <v>212</v>
      </c>
      <c r="E36" s="1" t="s">
        <v>213</v>
      </c>
      <c r="F36" s="4">
        <v>1176000</v>
      </c>
    </row>
    <row r="37" spans="1:6" ht="15">
      <c r="A37">
        <v>2.1</v>
      </c>
      <c r="B37" s="1" t="s">
        <v>222</v>
      </c>
      <c r="C37" s="1" t="s">
        <v>223</v>
      </c>
      <c r="D37" s="6" t="s">
        <v>212</v>
      </c>
      <c r="E37" s="1" t="s">
        <v>213</v>
      </c>
      <c r="F37" s="4">
        <v>420000</v>
      </c>
    </row>
    <row r="38" spans="1:6" ht="15">
      <c r="A38">
        <v>2.1</v>
      </c>
      <c r="B38" s="1" t="s">
        <v>226</v>
      </c>
      <c r="C38" s="1" t="s">
        <v>227</v>
      </c>
      <c r="D38" s="6" t="s">
        <v>212</v>
      </c>
      <c r="E38" s="1" t="s">
        <v>213</v>
      </c>
      <c r="F38" s="4">
        <v>4603000</v>
      </c>
    </row>
    <row r="39" spans="1:6" ht="15">
      <c r="A39">
        <v>2.2</v>
      </c>
      <c r="B39" s="1" t="s">
        <v>226</v>
      </c>
      <c r="C39" s="1" t="s">
        <v>227</v>
      </c>
      <c r="D39" s="6" t="s">
        <v>228</v>
      </c>
      <c r="E39" s="1" t="s">
        <v>229</v>
      </c>
      <c r="F39" s="4">
        <v>-3422000</v>
      </c>
    </row>
    <row r="40" spans="1:6" ht="15">
      <c r="A40">
        <v>2.2</v>
      </c>
      <c r="B40" s="1" t="s">
        <v>164</v>
      </c>
      <c r="C40" s="1" t="s">
        <v>165</v>
      </c>
      <c r="D40" s="6" t="s">
        <v>166</v>
      </c>
      <c r="E40" s="1" t="s">
        <v>167</v>
      </c>
      <c r="F40" s="4">
        <v>1000000</v>
      </c>
    </row>
    <row r="41" spans="1:6" ht="15">
      <c r="A41">
        <v>2.2</v>
      </c>
      <c r="B41" s="1" t="s">
        <v>156</v>
      </c>
      <c r="C41" s="1" t="s">
        <v>157</v>
      </c>
      <c r="D41" s="6" t="s">
        <v>158</v>
      </c>
      <c r="E41" s="1" t="s">
        <v>159</v>
      </c>
      <c r="F41" s="4">
        <v>23000</v>
      </c>
    </row>
    <row r="42" spans="1:6" ht="15">
      <c r="A42">
        <v>2.2</v>
      </c>
      <c r="B42" s="1" t="s">
        <v>162</v>
      </c>
      <c r="C42" s="1" t="s">
        <v>163</v>
      </c>
      <c r="D42" s="6" t="s">
        <v>158</v>
      </c>
      <c r="E42" s="1" t="s">
        <v>159</v>
      </c>
      <c r="F42" s="4">
        <v>-545300</v>
      </c>
    </row>
    <row r="43" spans="1:6" ht="15">
      <c r="A43">
        <v>2.2</v>
      </c>
      <c r="B43" s="1" t="s">
        <v>192</v>
      </c>
      <c r="C43" s="1" t="s">
        <v>193</v>
      </c>
      <c r="D43" s="6" t="s">
        <v>158</v>
      </c>
      <c r="E43" s="1" t="s">
        <v>159</v>
      </c>
      <c r="F43" s="4">
        <v>100000</v>
      </c>
    </row>
    <row r="44" spans="1:6" ht="15">
      <c r="A44">
        <v>2.2</v>
      </c>
      <c r="B44" s="1" t="s">
        <v>194</v>
      </c>
      <c r="C44" s="1" t="s">
        <v>195</v>
      </c>
      <c r="D44" s="6" t="s">
        <v>158</v>
      </c>
      <c r="E44" s="1" t="s">
        <v>159</v>
      </c>
      <c r="F44" s="4">
        <v>22908000</v>
      </c>
    </row>
    <row r="45" spans="1:6" ht="15">
      <c r="A45">
        <v>2.2</v>
      </c>
      <c r="B45" s="1" t="s">
        <v>200</v>
      </c>
      <c r="C45" s="1" t="s">
        <v>201</v>
      </c>
      <c r="D45" s="6" t="s">
        <v>158</v>
      </c>
      <c r="E45" s="1" t="s">
        <v>159</v>
      </c>
      <c r="F45" s="4">
        <v>1155000</v>
      </c>
    </row>
    <row r="46" spans="1:6" ht="15">
      <c r="A46">
        <v>2.2</v>
      </c>
      <c r="B46" s="1" t="s">
        <v>206</v>
      </c>
      <c r="C46" s="1" t="s">
        <v>207</v>
      </c>
      <c r="D46" s="6" t="s">
        <v>158</v>
      </c>
      <c r="E46" s="1" t="s">
        <v>159</v>
      </c>
      <c r="F46" s="4">
        <v>1429000</v>
      </c>
    </row>
    <row r="47" spans="1:6" ht="15">
      <c r="A47">
        <v>2.2</v>
      </c>
      <c r="B47" s="1" t="s">
        <v>216</v>
      </c>
      <c r="C47" s="1" t="s">
        <v>217</v>
      </c>
      <c r="D47" s="6" t="s">
        <v>158</v>
      </c>
      <c r="E47" s="1" t="s">
        <v>159</v>
      </c>
      <c r="F47" s="4">
        <v>1500000</v>
      </c>
    </row>
    <row r="48" spans="1:6" ht="15">
      <c r="A48">
        <v>2.2</v>
      </c>
      <c r="B48" s="1" t="s">
        <v>222</v>
      </c>
      <c r="C48" s="1" t="s">
        <v>223</v>
      </c>
      <c r="D48" s="6" t="s">
        <v>224</v>
      </c>
      <c r="E48" s="1" t="s">
        <v>225</v>
      </c>
      <c r="F48" s="4">
        <v>-3190212</v>
      </c>
    </row>
    <row r="49" spans="1:6" ht="15">
      <c r="A49">
        <v>2.2</v>
      </c>
      <c r="B49" s="1" t="s">
        <v>93</v>
      </c>
      <c r="C49" s="1" t="s">
        <v>94</v>
      </c>
      <c r="D49" s="6" t="s">
        <v>143</v>
      </c>
      <c r="E49" s="1" t="s">
        <v>144</v>
      </c>
      <c r="F49" s="4">
        <v>600000</v>
      </c>
    </row>
    <row r="50" spans="1:6" ht="15">
      <c r="A50">
        <v>2.2</v>
      </c>
      <c r="B50" s="1" t="s">
        <v>156</v>
      </c>
      <c r="C50" s="1" t="s">
        <v>157</v>
      </c>
      <c r="D50" s="6" t="s">
        <v>143</v>
      </c>
      <c r="E50" s="1" t="s">
        <v>144</v>
      </c>
      <c r="F50" s="4">
        <v>800000</v>
      </c>
    </row>
    <row r="51" spans="1:6" ht="15">
      <c r="A51">
        <v>2.2</v>
      </c>
      <c r="B51" s="1" t="s">
        <v>206</v>
      </c>
      <c r="C51" s="1" t="s">
        <v>207</v>
      </c>
      <c r="D51" s="6" t="s">
        <v>143</v>
      </c>
      <c r="E51" s="1" t="s">
        <v>144</v>
      </c>
      <c r="F51" s="4">
        <v>-110000</v>
      </c>
    </row>
    <row r="52" spans="1:6" ht="15">
      <c r="A52">
        <v>2.2</v>
      </c>
      <c r="B52" s="1" t="s">
        <v>226</v>
      </c>
      <c r="C52" s="1" t="s">
        <v>227</v>
      </c>
      <c r="D52" s="6" t="s">
        <v>143</v>
      </c>
      <c r="E52" s="1" t="s">
        <v>144</v>
      </c>
      <c r="F52" s="4">
        <v>-1300000</v>
      </c>
    </row>
    <row r="53" spans="1:6" ht="15">
      <c r="A53">
        <v>2.2</v>
      </c>
      <c r="B53" s="1" t="s">
        <v>236</v>
      </c>
      <c r="C53" s="1" t="s">
        <v>237</v>
      </c>
      <c r="D53" s="6" t="s">
        <v>143</v>
      </c>
      <c r="E53" s="1" t="s">
        <v>238</v>
      </c>
      <c r="F53" s="4">
        <v>-180000</v>
      </c>
    </row>
    <row r="54" spans="1:6" ht="15">
      <c r="A54">
        <v>2.3</v>
      </c>
      <c r="B54" s="1" t="s">
        <v>93</v>
      </c>
      <c r="C54" s="1" t="s">
        <v>94</v>
      </c>
      <c r="D54" s="6" t="s">
        <v>145</v>
      </c>
      <c r="E54" s="1" t="s">
        <v>146</v>
      </c>
      <c r="F54" s="4">
        <v>-3411000</v>
      </c>
    </row>
    <row r="55" spans="1:6" ht="15">
      <c r="A55">
        <v>2.4</v>
      </c>
      <c r="B55" s="1" t="s">
        <v>93</v>
      </c>
      <c r="C55" s="1" t="s">
        <v>94</v>
      </c>
      <c r="D55" s="6" t="s">
        <v>147</v>
      </c>
      <c r="E55" s="1" t="s">
        <v>148</v>
      </c>
      <c r="F55" s="4">
        <v>2865000</v>
      </c>
    </row>
    <row r="56" spans="1:6" ht="15">
      <c r="A56">
        <v>2.4</v>
      </c>
      <c r="B56" s="1" t="s">
        <v>154</v>
      </c>
      <c r="C56" s="1" t="s">
        <v>155</v>
      </c>
      <c r="D56" s="6" t="s">
        <v>147</v>
      </c>
      <c r="E56" s="1" t="s">
        <v>148</v>
      </c>
      <c r="F56" s="4">
        <v>700000</v>
      </c>
    </row>
    <row r="57" spans="1:6" ht="15">
      <c r="A57">
        <v>2.4</v>
      </c>
      <c r="B57" s="1" t="s">
        <v>194</v>
      </c>
      <c r="C57" s="1" t="s">
        <v>195</v>
      </c>
      <c r="D57" s="6" t="s">
        <v>147</v>
      </c>
      <c r="E57" s="1" t="s">
        <v>148</v>
      </c>
      <c r="F57" s="4">
        <v>734000</v>
      </c>
    </row>
    <row r="58" spans="1:6" ht="15">
      <c r="A58">
        <v>2.4</v>
      </c>
      <c r="B58" s="1" t="s">
        <v>202</v>
      </c>
      <c r="C58" s="1" t="s">
        <v>203</v>
      </c>
      <c r="D58" s="6" t="s">
        <v>147</v>
      </c>
      <c r="E58" s="1" t="s">
        <v>148</v>
      </c>
      <c r="F58" s="4">
        <v>1259000</v>
      </c>
    </row>
    <row r="59" spans="1:6" ht="15">
      <c r="A59">
        <v>2.4</v>
      </c>
      <c r="B59" s="1" t="s">
        <v>214</v>
      </c>
      <c r="C59" s="1" t="s">
        <v>215</v>
      </c>
      <c r="D59" s="6" t="s">
        <v>147</v>
      </c>
      <c r="E59" s="1" t="s">
        <v>148</v>
      </c>
      <c r="F59" s="4">
        <v>-415000</v>
      </c>
    </row>
    <row r="60" spans="1:6" ht="15">
      <c r="A60">
        <v>2.4</v>
      </c>
      <c r="B60" s="1" t="s">
        <v>216</v>
      </c>
      <c r="C60" s="1" t="s">
        <v>217</v>
      </c>
      <c r="D60" s="6" t="s">
        <v>147</v>
      </c>
      <c r="E60" s="1" t="s">
        <v>148</v>
      </c>
      <c r="F60" s="4">
        <v>8950000</v>
      </c>
    </row>
    <row r="61" spans="1:6" ht="15">
      <c r="A61">
        <v>2.4</v>
      </c>
      <c r="B61" s="1" t="s">
        <v>216</v>
      </c>
      <c r="C61" s="1" t="s">
        <v>217</v>
      </c>
      <c r="D61" s="6" t="s">
        <v>218</v>
      </c>
      <c r="E61" s="1" t="s">
        <v>219</v>
      </c>
      <c r="F61" s="4">
        <v>2190000</v>
      </c>
    </row>
    <row r="62" spans="1:6" ht="15">
      <c r="A62">
        <v>2.4</v>
      </c>
      <c r="B62" s="1" t="s">
        <v>202</v>
      </c>
      <c r="C62" s="1" t="s">
        <v>203</v>
      </c>
      <c r="D62" s="6" t="s">
        <v>204</v>
      </c>
      <c r="E62" s="1" t="s">
        <v>205</v>
      </c>
      <c r="F62" s="4">
        <v>9000000</v>
      </c>
    </row>
    <row r="63" spans="1:6" ht="15">
      <c r="A63">
        <v>2.4</v>
      </c>
      <c r="B63" s="1" t="s">
        <v>216</v>
      </c>
      <c r="C63" s="1" t="s">
        <v>217</v>
      </c>
      <c r="D63" s="6" t="s">
        <v>204</v>
      </c>
      <c r="E63" s="1" t="s">
        <v>205</v>
      </c>
      <c r="F63" s="4">
        <v>7000000</v>
      </c>
    </row>
    <row r="64" spans="1:6" ht="15">
      <c r="A64">
        <v>2.4</v>
      </c>
      <c r="B64" s="1" t="s">
        <v>216</v>
      </c>
      <c r="C64" s="1" t="s">
        <v>217</v>
      </c>
      <c r="D64" s="6" t="s">
        <v>220</v>
      </c>
      <c r="E64" s="1" t="s">
        <v>221</v>
      </c>
      <c r="F64" s="4">
        <v>-100000</v>
      </c>
    </row>
    <row r="65" spans="1:6" ht="15">
      <c r="A65">
        <v>2.5</v>
      </c>
      <c r="B65" s="1" t="s">
        <v>226</v>
      </c>
      <c r="C65" s="1" t="s">
        <v>227</v>
      </c>
      <c r="D65" s="6" t="s">
        <v>230</v>
      </c>
      <c r="E65" s="1" t="s">
        <v>231</v>
      </c>
      <c r="F65" s="4">
        <v>-331000</v>
      </c>
    </row>
    <row r="66" spans="1:6" ht="15">
      <c r="A66">
        <v>2.5</v>
      </c>
      <c r="B66" s="1" t="s">
        <v>226</v>
      </c>
      <c r="C66" s="1" t="s">
        <v>227</v>
      </c>
      <c r="D66" s="6" t="s">
        <v>232</v>
      </c>
      <c r="E66" s="1" t="s">
        <v>233</v>
      </c>
      <c r="F66" s="4">
        <v>-509000</v>
      </c>
    </row>
    <row r="67" spans="1:6" ht="15">
      <c r="A67">
        <v>2.5</v>
      </c>
      <c r="B67" s="1" t="s">
        <v>226</v>
      </c>
      <c r="C67" s="1" t="s">
        <v>227</v>
      </c>
      <c r="D67" s="6" t="s">
        <v>234</v>
      </c>
      <c r="E67" s="1" t="s">
        <v>235</v>
      </c>
      <c r="F67" s="4">
        <v>-222000</v>
      </c>
    </row>
    <row r="68" spans="1:6" ht="15">
      <c r="A68">
        <v>2.5</v>
      </c>
      <c r="B68" s="1" t="s">
        <v>194</v>
      </c>
      <c r="C68" s="1" t="s">
        <v>195</v>
      </c>
      <c r="D68" s="6" t="s">
        <v>196</v>
      </c>
      <c r="E68" s="1" t="s">
        <v>197</v>
      </c>
      <c r="F68" s="4">
        <v>1648000</v>
      </c>
    </row>
    <row r="69" spans="1:6" ht="15">
      <c r="A69">
        <v>2.5</v>
      </c>
      <c r="B69" s="1" t="s">
        <v>206</v>
      </c>
      <c r="C69" s="1" t="s">
        <v>207</v>
      </c>
      <c r="D69" s="6" t="s">
        <v>196</v>
      </c>
      <c r="E69" s="1" t="s">
        <v>197</v>
      </c>
      <c r="F69" s="4">
        <v>835000</v>
      </c>
    </row>
    <row r="70" spans="1:6" ht="15">
      <c r="A70">
        <v>2.5</v>
      </c>
      <c r="B70" s="1" t="s">
        <v>236</v>
      </c>
      <c r="C70" s="1" t="s">
        <v>237</v>
      </c>
      <c r="D70" s="6" t="s">
        <v>196</v>
      </c>
      <c r="E70" s="1" t="s">
        <v>239</v>
      </c>
      <c r="F70" s="4">
        <v>2972000</v>
      </c>
    </row>
    <row r="71" spans="1:6" ht="15">
      <c r="A71">
        <v>2.7</v>
      </c>
      <c r="B71" s="1" t="s">
        <v>194</v>
      </c>
      <c r="C71" s="1" t="s">
        <v>195</v>
      </c>
      <c r="D71" s="6" t="s">
        <v>198</v>
      </c>
      <c r="E71" s="1" t="s">
        <v>199</v>
      </c>
      <c r="F71" s="4">
        <v>1330000</v>
      </c>
    </row>
    <row r="72" spans="1:6" ht="15">
      <c r="A72">
        <v>2.7</v>
      </c>
      <c r="B72" s="1" t="s">
        <v>156</v>
      </c>
      <c r="C72" s="1" t="s">
        <v>157</v>
      </c>
      <c r="D72" s="6" t="s">
        <v>160</v>
      </c>
      <c r="E72" s="1" t="s">
        <v>161</v>
      </c>
      <c r="F72" s="4">
        <v>418000</v>
      </c>
    </row>
    <row r="73" spans="1:6" ht="15">
      <c r="A73">
        <v>2.7</v>
      </c>
      <c r="B73" s="1" t="s">
        <v>236</v>
      </c>
      <c r="C73" s="1" t="s">
        <v>237</v>
      </c>
      <c r="D73" s="6" t="s">
        <v>160</v>
      </c>
      <c r="E73" s="1" t="s">
        <v>240</v>
      </c>
      <c r="F73" s="4">
        <v>1000000</v>
      </c>
    </row>
    <row r="74" spans="1:6" ht="15">
      <c r="A74">
        <v>2.7</v>
      </c>
      <c r="B74" s="1" t="s">
        <v>243</v>
      </c>
      <c r="C74" s="1" t="s">
        <v>244</v>
      </c>
      <c r="D74" s="6" t="s">
        <v>160</v>
      </c>
      <c r="E74" s="1" t="s">
        <v>161</v>
      </c>
      <c r="F74" s="4">
        <v>250000</v>
      </c>
    </row>
    <row r="75" spans="1:6" ht="15">
      <c r="A75">
        <v>2.7</v>
      </c>
      <c r="B75" s="1" t="s">
        <v>93</v>
      </c>
      <c r="C75" s="1" t="s">
        <v>94</v>
      </c>
      <c r="D75" s="6" t="s">
        <v>149</v>
      </c>
      <c r="E75" s="1" t="s">
        <v>150</v>
      </c>
      <c r="F75" s="4">
        <v>-4793000</v>
      </c>
    </row>
    <row r="76" spans="1:6" ht="15">
      <c r="A76">
        <v>2.7</v>
      </c>
      <c r="B76" s="1" t="s">
        <v>168</v>
      </c>
      <c r="C76" s="1" t="s">
        <v>169</v>
      </c>
      <c r="D76" s="6" t="s">
        <v>170</v>
      </c>
      <c r="E76" s="1" t="s">
        <v>171</v>
      </c>
      <c r="F76" s="4">
        <v>-900000</v>
      </c>
    </row>
    <row r="77" spans="1:6" ht="15">
      <c r="A77">
        <v>2.7</v>
      </c>
      <c r="B77" s="1" t="s">
        <v>168</v>
      </c>
      <c r="C77" s="1" t="s">
        <v>169</v>
      </c>
      <c r="D77" s="6" t="s">
        <v>172</v>
      </c>
      <c r="E77" s="1" t="s">
        <v>173</v>
      </c>
      <c r="F77" s="4">
        <v>-5732000</v>
      </c>
    </row>
    <row r="78" spans="1:6" ht="15">
      <c r="A78">
        <v>2.7</v>
      </c>
      <c r="B78" s="1" t="s">
        <v>168</v>
      </c>
      <c r="C78" s="1" t="s">
        <v>169</v>
      </c>
      <c r="D78" s="6" t="s">
        <v>174</v>
      </c>
      <c r="E78" s="1" t="s">
        <v>175</v>
      </c>
      <c r="F78" s="4">
        <v>1697000</v>
      </c>
    </row>
    <row r="79" spans="1:6" ht="15">
      <c r="A79">
        <v>2.7</v>
      </c>
      <c r="B79" s="1" t="s">
        <v>93</v>
      </c>
      <c r="C79" s="1" t="s">
        <v>94</v>
      </c>
      <c r="D79" s="6" t="s">
        <v>151</v>
      </c>
      <c r="E79" s="1" t="s">
        <v>152</v>
      </c>
      <c r="F79" s="4">
        <v>22632022</v>
      </c>
    </row>
    <row r="80" spans="1:6" ht="15">
      <c r="A80">
        <v>2.7</v>
      </c>
      <c r="B80" s="1" t="s">
        <v>156</v>
      </c>
      <c r="C80" s="1" t="s">
        <v>157</v>
      </c>
      <c r="D80" s="6" t="s">
        <v>151</v>
      </c>
      <c r="E80" s="1" t="s">
        <v>152</v>
      </c>
      <c r="F80" s="4">
        <v>50000</v>
      </c>
    </row>
    <row r="81" spans="1:6" ht="15">
      <c r="A81">
        <v>2.7</v>
      </c>
      <c r="B81" s="1" t="s">
        <v>180</v>
      </c>
      <c r="C81" s="1" t="s">
        <v>181</v>
      </c>
      <c r="D81" s="6" t="s">
        <v>151</v>
      </c>
      <c r="E81" s="1" t="s">
        <v>152</v>
      </c>
      <c r="F81" s="4">
        <v>1059000</v>
      </c>
    </row>
    <row r="82" spans="1:6" ht="15">
      <c r="A82">
        <v>2.7</v>
      </c>
      <c r="B82" s="1" t="s">
        <v>182</v>
      </c>
      <c r="C82" s="1" t="s">
        <v>183</v>
      </c>
      <c r="D82" s="6" t="s">
        <v>151</v>
      </c>
      <c r="E82" s="1" t="s">
        <v>152</v>
      </c>
      <c r="F82" s="4">
        <v>-1000000</v>
      </c>
    </row>
    <row r="83" spans="1:6" ht="15">
      <c r="A83">
        <v>2.7</v>
      </c>
      <c r="B83" s="1" t="s">
        <v>208</v>
      </c>
      <c r="C83" s="1" t="s">
        <v>209</v>
      </c>
      <c r="D83" s="6" t="s">
        <v>151</v>
      </c>
      <c r="E83" s="1" t="s">
        <v>152</v>
      </c>
      <c r="F83" s="4">
        <v>1450000</v>
      </c>
    </row>
    <row r="84" spans="1:6" ht="15">
      <c r="A84">
        <v>2.6</v>
      </c>
      <c r="B84" s="1" t="s">
        <v>153</v>
      </c>
      <c r="C84" s="1" t="s">
        <v>245</v>
      </c>
      <c r="D84" s="6" t="s">
        <v>249</v>
      </c>
      <c r="E84" s="1" t="s">
        <v>246</v>
      </c>
      <c r="F84" s="4">
        <v>12920000</v>
      </c>
    </row>
    <row r="85" spans="1:6" ht="15">
      <c r="A85">
        <v>2.6</v>
      </c>
      <c r="B85" s="1" t="s">
        <v>216</v>
      </c>
      <c r="C85" s="1" t="s">
        <v>217</v>
      </c>
      <c r="D85" s="6" t="s">
        <v>249</v>
      </c>
      <c r="E85" s="1" t="s">
        <v>246</v>
      </c>
      <c r="F85" s="4">
        <v>-210000</v>
      </c>
    </row>
    <row r="86" spans="1:6" ht="15">
      <c r="A86">
        <v>2.6</v>
      </c>
      <c r="B86" s="1" t="s">
        <v>153</v>
      </c>
      <c r="C86" s="1" t="s">
        <v>245</v>
      </c>
      <c r="D86" s="6" t="s">
        <v>250</v>
      </c>
      <c r="E86" s="1" t="s">
        <v>247</v>
      </c>
      <c r="F86" s="4">
        <v>-2710000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2"/>
  <sheetViews>
    <sheetView workbookViewId="0" topLeftCell="E1">
      <selection activeCell="F16" sqref="F16"/>
    </sheetView>
  </sheetViews>
  <sheetFormatPr defaultColWidth="9.140625" defaultRowHeight="15"/>
  <cols>
    <col min="1" max="1" width="9.140625" style="1" customWidth="1"/>
    <col min="2" max="2" width="7.7109375" style="1" bestFit="1" customWidth="1"/>
    <col min="3" max="3" width="7.7109375" style="1" customWidth="1"/>
    <col min="4" max="4" width="22.7109375" style="12" bestFit="1" customWidth="1"/>
    <col min="5" max="5" width="45.421875" style="6" customWidth="1"/>
    <col min="6" max="6" width="41.140625" style="1" customWidth="1"/>
    <col min="7" max="7" width="45.421875" style="4" customWidth="1"/>
    <col min="9" max="12" width="9.140625" style="1" customWidth="1"/>
    <col min="13" max="13" width="25.57421875" style="1" bestFit="1" customWidth="1"/>
    <col min="14" max="14" width="34.7109375" style="1" bestFit="1" customWidth="1"/>
    <col min="15" max="233" width="9.140625" style="1" customWidth="1"/>
    <col min="234" max="234" width="86.00390625" style="1" bestFit="1" customWidth="1"/>
    <col min="235" max="235" width="9.140625" style="1" customWidth="1"/>
    <col min="236" max="236" width="28.00390625" style="1" customWidth="1"/>
    <col min="237" max="237" width="9.140625" style="1" customWidth="1"/>
    <col min="238" max="239" width="41.140625" style="1" customWidth="1"/>
    <col min="240" max="240" width="50.8515625" style="1" customWidth="1"/>
    <col min="241" max="241" width="40.140625" style="1" customWidth="1"/>
    <col min="242" max="242" width="15.421875" style="1" customWidth="1"/>
    <col min="243" max="243" width="45.140625" style="1" customWidth="1"/>
    <col min="244" max="246" width="41.140625" style="1" customWidth="1"/>
    <col min="247" max="489" width="9.140625" style="1" customWidth="1"/>
    <col min="490" max="490" width="86.00390625" style="1" bestFit="1" customWidth="1"/>
    <col min="491" max="491" width="9.140625" style="1" customWidth="1"/>
    <col min="492" max="492" width="28.00390625" style="1" customWidth="1"/>
    <col min="493" max="493" width="9.140625" style="1" customWidth="1"/>
    <col min="494" max="495" width="41.140625" style="1" customWidth="1"/>
    <col min="496" max="496" width="50.8515625" style="1" customWidth="1"/>
    <col min="497" max="497" width="40.140625" style="1" customWidth="1"/>
    <col min="498" max="498" width="15.421875" style="1" customWidth="1"/>
    <col min="499" max="499" width="45.140625" style="1" customWidth="1"/>
    <col min="500" max="502" width="41.140625" style="1" customWidth="1"/>
    <col min="503" max="745" width="9.140625" style="1" customWidth="1"/>
    <col min="746" max="746" width="86.00390625" style="1" bestFit="1" customWidth="1"/>
    <col min="747" max="747" width="9.140625" style="1" customWidth="1"/>
    <col min="748" max="748" width="28.00390625" style="1" customWidth="1"/>
    <col min="749" max="749" width="9.140625" style="1" customWidth="1"/>
    <col min="750" max="751" width="41.140625" style="1" customWidth="1"/>
    <col min="752" max="752" width="50.8515625" style="1" customWidth="1"/>
    <col min="753" max="753" width="40.140625" style="1" customWidth="1"/>
    <col min="754" max="754" width="15.421875" style="1" customWidth="1"/>
    <col min="755" max="755" width="45.140625" style="1" customWidth="1"/>
    <col min="756" max="758" width="41.140625" style="1" customWidth="1"/>
    <col min="759" max="1001" width="9.140625" style="1" customWidth="1"/>
    <col min="1002" max="1002" width="86.00390625" style="1" bestFit="1" customWidth="1"/>
    <col min="1003" max="1003" width="9.140625" style="1" customWidth="1"/>
    <col min="1004" max="1004" width="28.00390625" style="1" customWidth="1"/>
    <col min="1005" max="1005" width="9.140625" style="1" customWidth="1"/>
    <col min="1006" max="1007" width="41.140625" style="1" customWidth="1"/>
    <col min="1008" max="1008" width="50.8515625" style="1" customWidth="1"/>
    <col min="1009" max="1009" width="40.140625" style="1" customWidth="1"/>
    <col min="1010" max="1010" width="15.421875" style="1" customWidth="1"/>
    <col min="1011" max="1011" width="45.140625" style="1" customWidth="1"/>
    <col min="1012" max="1014" width="41.140625" style="1" customWidth="1"/>
    <col min="1015" max="1257" width="9.140625" style="1" customWidth="1"/>
    <col min="1258" max="1258" width="86.00390625" style="1" bestFit="1" customWidth="1"/>
    <col min="1259" max="1259" width="9.140625" style="1" customWidth="1"/>
    <col min="1260" max="1260" width="28.00390625" style="1" customWidth="1"/>
    <col min="1261" max="1261" width="9.140625" style="1" customWidth="1"/>
    <col min="1262" max="1263" width="41.140625" style="1" customWidth="1"/>
    <col min="1264" max="1264" width="50.8515625" style="1" customWidth="1"/>
    <col min="1265" max="1265" width="40.140625" style="1" customWidth="1"/>
    <col min="1266" max="1266" width="15.421875" style="1" customWidth="1"/>
    <col min="1267" max="1267" width="45.140625" style="1" customWidth="1"/>
    <col min="1268" max="1270" width="41.140625" style="1" customWidth="1"/>
    <col min="1271" max="1513" width="9.140625" style="1" customWidth="1"/>
    <col min="1514" max="1514" width="86.00390625" style="1" bestFit="1" customWidth="1"/>
    <col min="1515" max="1515" width="9.140625" style="1" customWidth="1"/>
    <col min="1516" max="1516" width="28.00390625" style="1" customWidth="1"/>
    <col min="1517" max="1517" width="9.140625" style="1" customWidth="1"/>
    <col min="1518" max="1519" width="41.140625" style="1" customWidth="1"/>
    <col min="1520" max="1520" width="50.8515625" style="1" customWidth="1"/>
    <col min="1521" max="1521" width="40.140625" style="1" customWidth="1"/>
    <col min="1522" max="1522" width="15.421875" style="1" customWidth="1"/>
    <col min="1523" max="1523" width="45.140625" style="1" customWidth="1"/>
    <col min="1524" max="1526" width="41.140625" style="1" customWidth="1"/>
    <col min="1527" max="1769" width="9.140625" style="1" customWidth="1"/>
    <col min="1770" max="1770" width="86.00390625" style="1" bestFit="1" customWidth="1"/>
    <col min="1771" max="1771" width="9.140625" style="1" customWidth="1"/>
    <col min="1772" max="1772" width="28.00390625" style="1" customWidth="1"/>
    <col min="1773" max="1773" width="9.140625" style="1" customWidth="1"/>
    <col min="1774" max="1775" width="41.140625" style="1" customWidth="1"/>
    <col min="1776" max="1776" width="50.8515625" style="1" customWidth="1"/>
    <col min="1777" max="1777" width="40.140625" style="1" customWidth="1"/>
    <col min="1778" max="1778" width="15.421875" style="1" customWidth="1"/>
    <col min="1779" max="1779" width="45.140625" style="1" customWidth="1"/>
    <col min="1780" max="1782" width="41.140625" style="1" customWidth="1"/>
    <col min="1783" max="2025" width="9.140625" style="1" customWidth="1"/>
    <col min="2026" max="2026" width="86.00390625" style="1" bestFit="1" customWidth="1"/>
    <col min="2027" max="2027" width="9.140625" style="1" customWidth="1"/>
    <col min="2028" max="2028" width="28.00390625" style="1" customWidth="1"/>
    <col min="2029" max="2029" width="9.140625" style="1" customWidth="1"/>
    <col min="2030" max="2031" width="41.140625" style="1" customWidth="1"/>
    <col min="2032" max="2032" width="50.8515625" style="1" customWidth="1"/>
    <col min="2033" max="2033" width="40.140625" style="1" customWidth="1"/>
    <col min="2034" max="2034" width="15.421875" style="1" customWidth="1"/>
    <col min="2035" max="2035" width="45.140625" style="1" customWidth="1"/>
    <col min="2036" max="2038" width="41.140625" style="1" customWidth="1"/>
    <col min="2039" max="2281" width="9.140625" style="1" customWidth="1"/>
    <col min="2282" max="2282" width="86.00390625" style="1" bestFit="1" customWidth="1"/>
    <col min="2283" max="2283" width="9.140625" style="1" customWidth="1"/>
    <col min="2284" max="2284" width="28.00390625" style="1" customWidth="1"/>
    <col min="2285" max="2285" width="9.140625" style="1" customWidth="1"/>
    <col min="2286" max="2287" width="41.140625" style="1" customWidth="1"/>
    <col min="2288" max="2288" width="50.8515625" style="1" customWidth="1"/>
    <col min="2289" max="2289" width="40.140625" style="1" customWidth="1"/>
    <col min="2290" max="2290" width="15.421875" style="1" customWidth="1"/>
    <col min="2291" max="2291" width="45.140625" style="1" customWidth="1"/>
    <col min="2292" max="2294" width="41.140625" style="1" customWidth="1"/>
    <col min="2295" max="2537" width="9.140625" style="1" customWidth="1"/>
    <col min="2538" max="2538" width="86.00390625" style="1" bestFit="1" customWidth="1"/>
    <col min="2539" max="2539" width="9.140625" style="1" customWidth="1"/>
    <col min="2540" max="2540" width="28.00390625" style="1" customWidth="1"/>
    <col min="2541" max="2541" width="9.140625" style="1" customWidth="1"/>
    <col min="2542" max="2543" width="41.140625" style="1" customWidth="1"/>
    <col min="2544" max="2544" width="50.8515625" style="1" customWidth="1"/>
    <col min="2545" max="2545" width="40.140625" style="1" customWidth="1"/>
    <col min="2546" max="2546" width="15.421875" style="1" customWidth="1"/>
    <col min="2547" max="2547" width="45.140625" style="1" customWidth="1"/>
    <col min="2548" max="2550" width="41.140625" style="1" customWidth="1"/>
    <col min="2551" max="2793" width="9.140625" style="1" customWidth="1"/>
    <col min="2794" max="2794" width="86.00390625" style="1" bestFit="1" customWidth="1"/>
    <col min="2795" max="2795" width="9.140625" style="1" customWidth="1"/>
    <col min="2796" max="2796" width="28.00390625" style="1" customWidth="1"/>
    <col min="2797" max="2797" width="9.140625" style="1" customWidth="1"/>
    <col min="2798" max="2799" width="41.140625" style="1" customWidth="1"/>
    <col min="2800" max="2800" width="50.8515625" style="1" customWidth="1"/>
    <col min="2801" max="2801" width="40.140625" style="1" customWidth="1"/>
    <col min="2802" max="2802" width="15.421875" style="1" customWidth="1"/>
    <col min="2803" max="2803" width="45.140625" style="1" customWidth="1"/>
    <col min="2804" max="2806" width="41.140625" style="1" customWidth="1"/>
    <col min="2807" max="3049" width="9.140625" style="1" customWidth="1"/>
    <col min="3050" max="3050" width="86.00390625" style="1" bestFit="1" customWidth="1"/>
    <col min="3051" max="3051" width="9.140625" style="1" customWidth="1"/>
    <col min="3052" max="3052" width="28.00390625" style="1" customWidth="1"/>
    <col min="3053" max="3053" width="9.140625" style="1" customWidth="1"/>
    <col min="3054" max="3055" width="41.140625" style="1" customWidth="1"/>
    <col min="3056" max="3056" width="50.8515625" style="1" customWidth="1"/>
    <col min="3057" max="3057" width="40.140625" style="1" customWidth="1"/>
    <col min="3058" max="3058" width="15.421875" style="1" customWidth="1"/>
    <col min="3059" max="3059" width="45.140625" style="1" customWidth="1"/>
    <col min="3060" max="3062" width="41.140625" style="1" customWidth="1"/>
    <col min="3063" max="3305" width="9.140625" style="1" customWidth="1"/>
    <col min="3306" max="3306" width="86.00390625" style="1" bestFit="1" customWidth="1"/>
    <col min="3307" max="3307" width="9.140625" style="1" customWidth="1"/>
    <col min="3308" max="3308" width="28.00390625" style="1" customWidth="1"/>
    <col min="3309" max="3309" width="9.140625" style="1" customWidth="1"/>
    <col min="3310" max="3311" width="41.140625" style="1" customWidth="1"/>
    <col min="3312" max="3312" width="50.8515625" style="1" customWidth="1"/>
    <col min="3313" max="3313" width="40.140625" style="1" customWidth="1"/>
    <col min="3314" max="3314" width="15.421875" style="1" customWidth="1"/>
    <col min="3315" max="3315" width="45.140625" style="1" customWidth="1"/>
    <col min="3316" max="3318" width="41.140625" style="1" customWidth="1"/>
    <col min="3319" max="3561" width="9.140625" style="1" customWidth="1"/>
    <col min="3562" max="3562" width="86.00390625" style="1" bestFit="1" customWidth="1"/>
    <col min="3563" max="3563" width="9.140625" style="1" customWidth="1"/>
    <col min="3564" max="3564" width="28.00390625" style="1" customWidth="1"/>
    <col min="3565" max="3565" width="9.140625" style="1" customWidth="1"/>
    <col min="3566" max="3567" width="41.140625" style="1" customWidth="1"/>
    <col min="3568" max="3568" width="50.8515625" style="1" customWidth="1"/>
    <col min="3569" max="3569" width="40.140625" style="1" customWidth="1"/>
    <col min="3570" max="3570" width="15.421875" style="1" customWidth="1"/>
    <col min="3571" max="3571" width="45.140625" style="1" customWidth="1"/>
    <col min="3572" max="3574" width="41.140625" style="1" customWidth="1"/>
    <col min="3575" max="3817" width="9.140625" style="1" customWidth="1"/>
    <col min="3818" max="3818" width="86.00390625" style="1" bestFit="1" customWidth="1"/>
    <col min="3819" max="3819" width="9.140625" style="1" customWidth="1"/>
    <col min="3820" max="3820" width="28.00390625" style="1" customWidth="1"/>
    <col min="3821" max="3821" width="9.140625" style="1" customWidth="1"/>
    <col min="3822" max="3823" width="41.140625" style="1" customWidth="1"/>
    <col min="3824" max="3824" width="50.8515625" style="1" customWidth="1"/>
    <col min="3825" max="3825" width="40.140625" style="1" customWidth="1"/>
    <col min="3826" max="3826" width="15.421875" style="1" customWidth="1"/>
    <col min="3827" max="3827" width="45.140625" style="1" customWidth="1"/>
    <col min="3828" max="3830" width="41.140625" style="1" customWidth="1"/>
    <col min="3831" max="4073" width="9.140625" style="1" customWidth="1"/>
    <col min="4074" max="4074" width="86.00390625" style="1" bestFit="1" customWidth="1"/>
    <col min="4075" max="4075" width="9.140625" style="1" customWidth="1"/>
    <col min="4076" max="4076" width="28.00390625" style="1" customWidth="1"/>
    <col min="4077" max="4077" width="9.140625" style="1" customWidth="1"/>
    <col min="4078" max="4079" width="41.140625" style="1" customWidth="1"/>
    <col min="4080" max="4080" width="50.8515625" style="1" customWidth="1"/>
    <col min="4081" max="4081" width="40.140625" style="1" customWidth="1"/>
    <col min="4082" max="4082" width="15.421875" style="1" customWidth="1"/>
    <col min="4083" max="4083" width="45.140625" style="1" customWidth="1"/>
    <col min="4084" max="4086" width="41.140625" style="1" customWidth="1"/>
    <col min="4087" max="4329" width="9.140625" style="1" customWidth="1"/>
    <col min="4330" max="4330" width="86.00390625" style="1" bestFit="1" customWidth="1"/>
    <col min="4331" max="4331" width="9.140625" style="1" customWidth="1"/>
    <col min="4332" max="4332" width="28.00390625" style="1" customWidth="1"/>
    <col min="4333" max="4333" width="9.140625" style="1" customWidth="1"/>
    <col min="4334" max="4335" width="41.140625" style="1" customWidth="1"/>
    <col min="4336" max="4336" width="50.8515625" style="1" customWidth="1"/>
    <col min="4337" max="4337" width="40.140625" style="1" customWidth="1"/>
    <col min="4338" max="4338" width="15.421875" style="1" customWidth="1"/>
    <col min="4339" max="4339" width="45.140625" style="1" customWidth="1"/>
    <col min="4340" max="4342" width="41.140625" style="1" customWidth="1"/>
    <col min="4343" max="4585" width="9.140625" style="1" customWidth="1"/>
    <col min="4586" max="4586" width="86.00390625" style="1" bestFit="1" customWidth="1"/>
    <col min="4587" max="4587" width="9.140625" style="1" customWidth="1"/>
    <col min="4588" max="4588" width="28.00390625" style="1" customWidth="1"/>
    <col min="4589" max="4589" width="9.140625" style="1" customWidth="1"/>
    <col min="4590" max="4591" width="41.140625" style="1" customWidth="1"/>
    <col min="4592" max="4592" width="50.8515625" style="1" customWidth="1"/>
    <col min="4593" max="4593" width="40.140625" style="1" customWidth="1"/>
    <col min="4594" max="4594" width="15.421875" style="1" customWidth="1"/>
    <col min="4595" max="4595" width="45.140625" style="1" customWidth="1"/>
    <col min="4596" max="4598" width="41.140625" style="1" customWidth="1"/>
    <col min="4599" max="4841" width="9.140625" style="1" customWidth="1"/>
    <col min="4842" max="4842" width="86.00390625" style="1" bestFit="1" customWidth="1"/>
    <col min="4843" max="4843" width="9.140625" style="1" customWidth="1"/>
    <col min="4844" max="4844" width="28.00390625" style="1" customWidth="1"/>
    <col min="4845" max="4845" width="9.140625" style="1" customWidth="1"/>
    <col min="4846" max="4847" width="41.140625" style="1" customWidth="1"/>
    <col min="4848" max="4848" width="50.8515625" style="1" customWidth="1"/>
    <col min="4849" max="4849" width="40.140625" style="1" customWidth="1"/>
    <col min="4850" max="4850" width="15.421875" style="1" customWidth="1"/>
    <col min="4851" max="4851" width="45.140625" style="1" customWidth="1"/>
    <col min="4852" max="4854" width="41.140625" style="1" customWidth="1"/>
    <col min="4855" max="5097" width="9.140625" style="1" customWidth="1"/>
    <col min="5098" max="5098" width="86.00390625" style="1" bestFit="1" customWidth="1"/>
    <col min="5099" max="5099" width="9.140625" style="1" customWidth="1"/>
    <col min="5100" max="5100" width="28.00390625" style="1" customWidth="1"/>
    <col min="5101" max="5101" width="9.140625" style="1" customWidth="1"/>
    <col min="5102" max="5103" width="41.140625" style="1" customWidth="1"/>
    <col min="5104" max="5104" width="50.8515625" style="1" customWidth="1"/>
    <col min="5105" max="5105" width="40.140625" style="1" customWidth="1"/>
    <col min="5106" max="5106" width="15.421875" style="1" customWidth="1"/>
    <col min="5107" max="5107" width="45.140625" style="1" customWidth="1"/>
    <col min="5108" max="5110" width="41.140625" style="1" customWidth="1"/>
    <col min="5111" max="5353" width="9.140625" style="1" customWidth="1"/>
    <col min="5354" max="5354" width="86.00390625" style="1" bestFit="1" customWidth="1"/>
    <col min="5355" max="5355" width="9.140625" style="1" customWidth="1"/>
    <col min="5356" max="5356" width="28.00390625" style="1" customWidth="1"/>
    <col min="5357" max="5357" width="9.140625" style="1" customWidth="1"/>
    <col min="5358" max="5359" width="41.140625" style="1" customWidth="1"/>
    <col min="5360" max="5360" width="50.8515625" style="1" customWidth="1"/>
    <col min="5361" max="5361" width="40.140625" style="1" customWidth="1"/>
    <col min="5362" max="5362" width="15.421875" style="1" customWidth="1"/>
    <col min="5363" max="5363" width="45.140625" style="1" customWidth="1"/>
    <col min="5364" max="5366" width="41.140625" style="1" customWidth="1"/>
    <col min="5367" max="5609" width="9.140625" style="1" customWidth="1"/>
    <col min="5610" max="5610" width="86.00390625" style="1" bestFit="1" customWidth="1"/>
    <col min="5611" max="5611" width="9.140625" style="1" customWidth="1"/>
    <col min="5612" max="5612" width="28.00390625" style="1" customWidth="1"/>
    <col min="5613" max="5613" width="9.140625" style="1" customWidth="1"/>
    <col min="5614" max="5615" width="41.140625" style="1" customWidth="1"/>
    <col min="5616" max="5616" width="50.8515625" style="1" customWidth="1"/>
    <col min="5617" max="5617" width="40.140625" style="1" customWidth="1"/>
    <col min="5618" max="5618" width="15.421875" style="1" customWidth="1"/>
    <col min="5619" max="5619" width="45.140625" style="1" customWidth="1"/>
    <col min="5620" max="5622" width="41.140625" style="1" customWidth="1"/>
    <col min="5623" max="5865" width="9.140625" style="1" customWidth="1"/>
    <col min="5866" max="5866" width="86.00390625" style="1" bestFit="1" customWidth="1"/>
    <col min="5867" max="5867" width="9.140625" style="1" customWidth="1"/>
    <col min="5868" max="5868" width="28.00390625" style="1" customWidth="1"/>
    <col min="5869" max="5869" width="9.140625" style="1" customWidth="1"/>
    <col min="5870" max="5871" width="41.140625" style="1" customWidth="1"/>
    <col min="5872" max="5872" width="50.8515625" style="1" customWidth="1"/>
    <col min="5873" max="5873" width="40.140625" style="1" customWidth="1"/>
    <col min="5874" max="5874" width="15.421875" style="1" customWidth="1"/>
    <col min="5875" max="5875" width="45.140625" style="1" customWidth="1"/>
    <col min="5876" max="5878" width="41.140625" style="1" customWidth="1"/>
    <col min="5879" max="6121" width="9.140625" style="1" customWidth="1"/>
    <col min="6122" max="6122" width="86.00390625" style="1" bestFit="1" customWidth="1"/>
    <col min="6123" max="6123" width="9.140625" style="1" customWidth="1"/>
    <col min="6124" max="6124" width="28.00390625" style="1" customWidth="1"/>
    <col min="6125" max="6125" width="9.140625" style="1" customWidth="1"/>
    <col min="6126" max="6127" width="41.140625" style="1" customWidth="1"/>
    <col min="6128" max="6128" width="50.8515625" style="1" customWidth="1"/>
    <col min="6129" max="6129" width="40.140625" style="1" customWidth="1"/>
    <col min="6130" max="6130" width="15.421875" style="1" customWidth="1"/>
    <col min="6131" max="6131" width="45.140625" style="1" customWidth="1"/>
    <col min="6132" max="6134" width="41.140625" style="1" customWidth="1"/>
    <col min="6135" max="6377" width="9.140625" style="1" customWidth="1"/>
    <col min="6378" max="6378" width="86.00390625" style="1" bestFit="1" customWidth="1"/>
    <col min="6379" max="6379" width="9.140625" style="1" customWidth="1"/>
    <col min="6380" max="6380" width="28.00390625" style="1" customWidth="1"/>
    <col min="6381" max="6381" width="9.140625" style="1" customWidth="1"/>
    <col min="6382" max="6383" width="41.140625" style="1" customWidth="1"/>
    <col min="6384" max="6384" width="50.8515625" style="1" customWidth="1"/>
    <col min="6385" max="6385" width="40.140625" style="1" customWidth="1"/>
    <col min="6386" max="6386" width="15.421875" style="1" customWidth="1"/>
    <col min="6387" max="6387" width="45.140625" style="1" customWidth="1"/>
    <col min="6388" max="6390" width="41.140625" style="1" customWidth="1"/>
    <col min="6391" max="6633" width="9.140625" style="1" customWidth="1"/>
    <col min="6634" max="6634" width="86.00390625" style="1" bestFit="1" customWidth="1"/>
    <col min="6635" max="6635" width="9.140625" style="1" customWidth="1"/>
    <col min="6636" max="6636" width="28.00390625" style="1" customWidth="1"/>
    <col min="6637" max="6637" width="9.140625" style="1" customWidth="1"/>
    <col min="6638" max="6639" width="41.140625" style="1" customWidth="1"/>
    <col min="6640" max="6640" width="50.8515625" style="1" customWidth="1"/>
    <col min="6641" max="6641" width="40.140625" style="1" customWidth="1"/>
    <col min="6642" max="6642" width="15.421875" style="1" customWidth="1"/>
    <col min="6643" max="6643" width="45.140625" style="1" customWidth="1"/>
    <col min="6644" max="6646" width="41.140625" style="1" customWidth="1"/>
    <col min="6647" max="6889" width="9.140625" style="1" customWidth="1"/>
    <col min="6890" max="6890" width="86.00390625" style="1" bestFit="1" customWidth="1"/>
    <col min="6891" max="6891" width="9.140625" style="1" customWidth="1"/>
    <col min="6892" max="6892" width="28.00390625" style="1" customWidth="1"/>
    <col min="6893" max="6893" width="9.140625" style="1" customWidth="1"/>
    <col min="6894" max="6895" width="41.140625" style="1" customWidth="1"/>
    <col min="6896" max="6896" width="50.8515625" style="1" customWidth="1"/>
    <col min="6897" max="6897" width="40.140625" style="1" customWidth="1"/>
    <col min="6898" max="6898" width="15.421875" style="1" customWidth="1"/>
    <col min="6899" max="6899" width="45.140625" style="1" customWidth="1"/>
    <col min="6900" max="6902" width="41.140625" style="1" customWidth="1"/>
    <col min="6903" max="7145" width="9.140625" style="1" customWidth="1"/>
    <col min="7146" max="7146" width="86.00390625" style="1" bestFit="1" customWidth="1"/>
    <col min="7147" max="7147" width="9.140625" style="1" customWidth="1"/>
    <col min="7148" max="7148" width="28.00390625" style="1" customWidth="1"/>
    <col min="7149" max="7149" width="9.140625" style="1" customWidth="1"/>
    <col min="7150" max="7151" width="41.140625" style="1" customWidth="1"/>
    <col min="7152" max="7152" width="50.8515625" style="1" customWidth="1"/>
    <col min="7153" max="7153" width="40.140625" style="1" customWidth="1"/>
    <col min="7154" max="7154" width="15.421875" style="1" customWidth="1"/>
    <col min="7155" max="7155" width="45.140625" style="1" customWidth="1"/>
    <col min="7156" max="7158" width="41.140625" style="1" customWidth="1"/>
    <col min="7159" max="7401" width="9.140625" style="1" customWidth="1"/>
    <col min="7402" max="7402" width="86.00390625" style="1" bestFit="1" customWidth="1"/>
    <col min="7403" max="7403" width="9.140625" style="1" customWidth="1"/>
    <col min="7404" max="7404" width="28.00390625" style="1" customWidth="1"/>
    <col min="7405" max="7405" width="9.140625" style="1" customWidth="1"/>
    <col min="7406" max="7407" width="41.140625" style="1" customWidth="1"/>
    <col min="7408" max="7408" width="50.8515625" style="1" customWidth="1"/>
    <col min="7409" max="7409" width="40.140625" style="1" customWidth="1"/>
    <col min="7410" max="7410" width="15.421875" style="1" customWidth="1"/>
    <col min="7411" max="7411" width="45.140625" style="1" customWidth="1"/>
    <col min="7412" max="7414" width="41.140625" style="1" customWidth="1"/>
    <col min="7415" max="7657" width="9.140625" style="1" customWidth="1"/>
    <col min="7658" max="7658" width="86.00390625" style="1" bestFit="1" customWidth="1"/>
    <col min="7659" max="7659" width="9.140625" style="1" customWidth="1"/>
    <col min="7660" max="7660" width="28.00390625" style="1" customWidth="1"/>
    <col min="7661" max="7661" width="9.140625" style="1" customWidth="1"/>
    <col min="7662" max="7663" width="41.140625" style="1" customWidth="1"/>
    <col min="7664" max="7664" width="50.8515625" style="1" customWidth="1"/>
    <col min="7665" max="7665" width="40.140625" style="1" customWidth="1"/>
    <col min="7666" max="7666" width="15.421875" style="1" customWidth="1"/>
    <col min="7667" max="7667" width="45.140625" style="1" customWidth="1"/>
    <col min="7668" max="7670" width="41.140625" style="1" customWidth="1"/>
    <col min="7671" max="7913" width="9.140625" style="1" customWidth="1"/>
    <col min="7914" max="7914" width="86.00390625" style="1" bestFit="1" customWidth="1"/>
    <col min="7915" max="7915" width="9.140625" style="1" customWidth="1"/>
    <col min="7916" max="7916" width="28.00390625" style="1" customWidth="1"/>
    <col min="7917" max="7917" width="9.140625" style="1" customWidth="1"/>
    <col min="7918" max="7919" width="41.140625" style="1" customWidth="1"/>
    <col min="7920" max="7920" width="50.8515625" style="1" customWidth="1"/>
    <col min="7921" max="7921" width="40.140625" style="1" customWidth="1"/>
    <col min="7922" max="7922" width="15.421875" style="1" customWidth="1"/>
    <col min="7923" max="7923" width="45.140625" style="1" customWidth="1"/>
    <col min="7924" max="7926" width="41.140625" style="1" customWidth="1"/>
    <col min="7927" max="8169" width="9.140625" style="1" customWidth="1"/>
    <col min="8170" max="8170" width="86.00390625" style="1" bestFit="1" customWidth="1"/>
    <col min="8171" max="8171" width="9.140625" style="1" customWidth="1"/>
    <col min="8172" max="8172" width="28.00390625" style="1" customWidth="1"/>
    <col min="8173" max="8173" width="9.140625" style="1" customWidth="1"/>
    <col min="8174" max="8175" width="41.140625" style="1" customWidth="1"/>
    <col min="8176" max="8176" width="50.8515625" style="1" customWidth="1"/>
    <col min="8177" max="8177" width="40.140625" style="1" customWidth="1"/>
    <col min="8178" max="8178" width="15.421875" style="1" customWidth="1"/>
    <col min="8179" max="8179" width="45.140625" style="1" customWidth="1"/>
    <col min="8180" max="8182" width="41.140625" style="1" customWidth="1"/>
    <col min="8183" max="8425" width="9.140625" style="1" customWidth="1"/>
    <col min="8426" max="8426" width="86.00390625" style="1" bestFit="1" customWidth="1"/>
    <col min="8427" max="8427" width="9.140625" style="1" customWidth="1"/>
    <col min="8428" max="8428" width="28.00390625" style="1" customWidth="1"/>
    <col min="8429" max="8429" width="9.140625" style="1" customWidth="1"/>
    <col min="8430" max="8431" width="41.140625" style="1" customWidth="1"/>
    <col min="8432" max="8432" width="50.8515625" style="1" customWidth="1"/>
    <col min="8433" max="8433" width="40.140625" style="1" customWidth="1"/>
    <col min="8434" max="8434" width="15.421875" style="1" customWidth="1"/>
    <col min="8435" max="8435" width="45.140625" style="1" customWidth="1"/>
    <col min="8436" max="8438" width="41.140625" style="1" customWidth="1"/>
    <col min="8439" max="8681" width="9.140625" style="1" customWidth="1"/>
    <col min="8682" max="8682" width="86.00390625" style="1" bestFit="1" customWidth="1"/>
    <col min="8683" max="8683" width="9.140625" style="1" customWidth="1"/>
    <col min="8684" max="8684" width="28.00390625" style="1" customWidth="1"/>
    <col min="8685" max="8685" width="9.140625" style="1" customWidth="1"/>
    <col min="8686" max="8687" width="41.140625" style="1" customWidth="1"/>
    <col min="8688" max="8688" width="50.8515625" style="1" customWidth="1"/>
    <col min="8689" max="8689" width="40.140625" style="1" customWidth="1"/>
    <col min="8690" max="8690" width="15.421875" style="1" customWidth="1"/>
    <col min="8691" max="8691" width="45.140625" style="1" customWidth="1"/>
    <col min="8692" max="8694" width="41.140625" style="1" customWidth="1"/>
    <col min="8695" max="8937" width="9.140625" style="1" customWidth="1"/>
    <col min="8938" max="8938" width="86.00390625" style="1" bestFit="1" customWidth="1"/>
    <col min="8939" max="8939" width="9.140625" style="1" customWidth="1"/>
    <col min="8940" max="8940" width="28.00390625" style="1" customWidth="1"/>
    <col min="8941" max="8941" width="9.140625" style="1" customWidth="1"/>
    <col min="8942" max="8943" width="41.140625" style="1" customWidth="1"/>
    <col min="8944" max="8944" width="50.8515625" style="1" customWidth="1"/>
    <col min="8945" max="8945" width="40.140625" style="1" customWidth="1"/>
    <col min="8946" max="8946" width="15.421875" style="1" customWidth="1"/>
    <col min="8947" max="8947" width="45.140625" style="1" customWidth="1"/>
    <col min="8948" max="8950" width="41.140625" style="1" customWidth="1"/>
    <col min="8951" max="9193" width="9.140625" style="1" customWidth="1"/>
    <col min="9194" max="9194" width="86.00390625" style="1" bestFit="1" customWidth="1"/>
    <col min="9195" max="9195" width="9.140625" style="1" customWidth="1"/>
    <col min="9196" max="9196" width="28.00390625" style="1" customWidth="1"/>
    <col min="9197" max="9197" width="9.140625" style="1" customWidth="1"/>
    <col min="9198" max="9199" width="41.140625" style="1" customWidth="1"/>
    <col min="9200" max="9200" width="50.8515625" style="1" customWidth="1"/>
    <col min="9201" max="9201" width="40.140625" style="1" customWidth="1"/>
    <col min="9202" max="9202" width="15.421875" style="1" customWidth="1"/>
    <col min="9203" max="9203" width="45.140625" style="1" customWidth="1"/>
    <col min="9204" max="9206" width="41.140625" style="1" customWidth="1"/>
    <col min="9207" max="9449" width="9.140625" style="1" customWidth="1"/>
    <col min="9450" max="9450" width="86.00390625" style="1" bestFit="1" customWidth="1"/>
    <col min="9451" max="9451" width="9.140625" style="1" customWidth="1"/>
    <col min="9452" max="9452" width="28.00390625" style="1" customWidth="1"/>
    <col min="9453" max="9453" width="9.140625" style="1" customWidth="1"/>
    <col min="9454" max="9455" width="41.140625" style="1" customWidth="1"/>
    <col min="9456" max="9456" width="50.8515625" style="1" customWidth="1"/>
    <col min="9457" max="9457" width="40.140625" style="1" customWidth="1"/>
    <col min="9458" max="9458" width="15.421875" style="1" customWidth="1"/>
    <col min="9459" max="9459" width="45.140625" style="1" customWidth="1"/>
    <col min="9460" max="9462" width="41.140625" style="1" customWidth="1"/>
    <col min="9463" max="9705" width="9.140625" style="1" customWidth="1"/>
    <col min="9706" max="9706" width="86.00390625" style="1" bestFit="1" customWidth="1"/>
    <col min="9707" max="9707" width="9.140625" style="1" customWidth="1"/>
    <col min="9708" max="9708" width="28.00390625" style="1" customWidth="1"/>
    <col min="9709" max="9709" width="9.140625" style="1" customWidth="1"/>
    <col min="9710" max="9711" width="41.140625" style="1" customWidth="1"/>
    <col min="9712" max="9712" width="50.8515625" style="1" customWidth="1"/>
    <col min="9713" max="9713" width="40.140625" style="1" customWidth="1"/>
    <col min="9714" max="9714" width="15.421875" style="1" customWidth="1"/>
    <col min="9715" max="9715" width="45.140625" style="1" customWidth="1"/>
    <col min="9716" max="9718" width="41.140625" style="1" customWidth="1"/>
    <col min="9719" max="9961" width="9.140625" style="1" customWidth="1"/>
    <col min="9962" max="9962" width="86.00390625" style="1" bestFit="1" customWidth="1"/>
    <col min="9963" max="9963" width="9.140625" style="1" customWidth="1"/>
    <col min="9964" max="9964" width="28.00390625" style="1" customWidth="1"/>
    <col min="9965" max="9965" width="9.140625" style="1" customWidth="1"/>
    <col min="9966" max="9967" width="41.140625" style="1" customWidth="1"/>
    <col min="9968" max="9968" width="50.8515625" style="1" customWidth="1"/>
    <col min="9969" max="9969" width="40.140625" style="1" customWidth="1"/>
    <col min="9970" max="9970" width="15.421875" style="1" customWidth="1"/>
    <col min="9971" max="9971" width="45.140625" style="1" customWidth="1"/>
    <col min="9972" max="9974" width="41.140625" style="1" customWidth="1"/>
    <col min="9975" max="10217" width="9.140625" style="1" customWidth="1"/>
    <col min="10218" max="10218" width="86.00390625" style="1" bestFit="1" customWidth="1"/>
    <col min="10219" max="10219" width="9.140625" style="1" customWidth="1"/>
    <col min="10220" max="10220" width="28.00390625" style="1" customWidth="1"/>
    <col min="10221" max="10221" width="9.140625" style="1" customWidth="1"/>
    <col min="10222" max="10223" width="41.140625" style="1" customWidth="1"/>
    <col min="10224" max="10224" width="50.8515625" style="1" customWidth="1"/>
    <col min="10225" max="10225" width="40.140625" style="1" customWidth="1"/>
    <col min="10226" max="10226" width="15.421875" style="1" customWidth="1"/>
    <col min="10227" max="10227" width="45.140625" style="1" customWidth="1"/>
    <col min="10228" max="10230" width="41.140625" style="1" customWidth="1"/>
    <col min="10231" max="10473" width="9.140625" style="1" customWidth="1"/>
    <col min="10474" max="10474" width="86.00390625" style="1" bestFit="1" customWidth="1"/>
    <col min="10475" max="10475" width="9.140625" style="1" customWidth="1"/>
    <col min="10476" max="10476" width="28.00390625" style="1" customWidth="1"/>
    <col min="10477" max="10477" width="9.140625" style="1" customWidth="1"/>
    <col min="10478" max="10479" width="41.140625" style="1" customWidth="1"/>
    <col min="10480" max="10480" width="50.8515625" style="1" customWidth="1"/>
    <col min="10481" max="10481" width="40.140625" style="1" customWidth="1"/>
    <col min="10482" max="10482" width="15.421875" style="1" customWidth="1"/>
    <col min="10483" max="10483" width="45.140625" style="1" customWidth="1"/>
    <col min="10484" max="10486" width="41.140625" style="1" customWidth="1"/>
    <col min="10487" max="10729" width="9.140625" style="1" customWidth="1"/>
    <col min="10730" max="10730" width="86.00390625" style="1" bestFit="1" customWidth="1"/>
    <col min="10731" max="10731" width="9.140625" style="1" customWidth="1"/>
    <col min="10732" max="10732" width="28.00390625" style="1" customWidth="1"/>
    <col min="10733" max="10733" width="9.140625" style="1" customWidth="1"/>
    <col min="10734" max="10735" width="41.140625" style="1" customWidth="1"/>
    <col min="10736" max="10736" width="50.8515625" style="1" customWidth="1"/>
    <col min="10737" max="10737" width="40.140625" style="1" customWidth="1"/>
    <col min="10738" max="10738" width="15.421875" style="1" customWidth="1"/>
    <col min="10739" max="10739" width="45.140625" style="1" customWidth="1"/>
    <col min="10740" max="10742" width="41.140625" style="1" customWidth="1"/>
    <col min="10743" max="10985" width="9.140625" style="1" customWidth="1"/>
    <col min="10986" max="10986" width="86.00390625" style="1" bestFit="1" customWidth="1"/>
    <col min="10987" max="10987" width="9.140625" style="1" customWidth="1"/>
    <col min="10988" max="10988" width="28.00390625" style="1" customWidth="1"/>
    <col min="10989" max="10989" width="9.140625" style="1" customWidth="1"/>
    <col min="10990" max="10991" width="41.140625" style="1" customWidth="1"/>
    <col min="10992" max="10992" width="50.8515625" style="1" customWidth="1"/>
    <col min="10993" max="10993" width="40.140625" style="1" customWidth="1"/>
    <col min="10994" max="10994" width="15.421875" style="1" customWidth="1"/>
    <col min="10995" max="10995" width="45.140625" style="1" customWidth="1"/>
    <col min="10996" max="10998" width="41.140625" style="1" customWidth="1"/>
    <col min="10999" max="11241" width="9.140625" style="1" customWidth="1"/>
    <col min="11242" max="11242" width="86.00390625" style="1" bestFit="1" customWidth="1"/>
    <col min="11243" max="11243" width="9.140625" style="1" customWidth="1"/>
    <col min="11244" max="11244" width="28.00390625" style="1" customWidth="1"/>
    <col min="11245" max="11245" width="9.140625" style="1" customWidth="1"/>
    <col min="11246" max="11247" width="41.140625" style="1" customWidth="1"/>
    <col min="11248" max="11248" width="50.8515625" style="1" customWidth="1"/>
    <col min="11249" max="11249" width="40.140625" style="1" customWidth="1"/>
    <col min="11250" max="11250" width="15.421875" style="1" customWidth="1"/>
    <col min="11251" max="11251" width="45.140625" style="1" customWidth="1"/>
    <col min="11252" max="11254" width="41.140625" style="1" customWidth="1"/>
    <col min="11255" max="11497" width="9.140625" style="1" customWidth="1"/>
    <col min="11498" max="11498" width="86.00390625" style="1" bestFit="1" customWidth="1"/>
    <col min="11499" max="11499" width="9.140625" style="1" customWidth="1"/>
    <col min="11500" max="11500" width="28.00390625" style="1" customWidth="1"/>
    <col min="11501" max="11501" width="9.140625" style="1" customWidth="1"/>
    <col min="11502" max="11503" width="41.140625" style="1" customWidth="1"/>
    <col min="11504" max="11504" width="50.8515625" style="1" customWidth="1"/>
    <col min="11505" max="11505" width="40.140625" style="1" customWidth="1"/>
    <col min="11506" max="11506" width="15.421875" style="1" customWidth="1"/>
    <col min="11507" max="11507" width="45.140625" style="1" customWidth="1"/>
    <col min="11508" max="11510" width="41.140625" style="1" customWidth="1"/>
    <col min="11511" max="11753" width="9.140625" style="1" customWidth="1"/>
    <col min="11754" max="11754" width="86.00390625" style="1" bestFit="1" customWidth="1"/>
    <col min="11755" max="11755" width="9.140625" style="1" customWidth="1"/>
    <col min="11756" max="11756" width="28.00390625" style="1" customWidth="1"/>
    <col min="11757" max="11757" width="9.140625" style="1" customWidth="1"/>
    <col min="11758" max="11759" width="41.140625" style="1" customWidth="1"/>
    <col min="11760" max="11760" width="50.8515625" style="1" customWidth="1"/>
    <col min="11761" max="11761" width="40.140625" style="1" customWidth="1"/>
    <col min="11762" max="11762" width="15.421875" style="1" customWidth="1"/>
    <col min="11763" max="11763" width="45.140625" style="1" customWidth="1"/>
    <col min="11764" max="11766" width="41.140625" style="1" customWidth="1"/>
    <col min="11767" max="12009" width="9.140625" style="1" customWidth="1"/>
    <col min="12010" max="12010" width="86.00390625" style="1" bestFit="1" customWidth="1"/>
    <col min="12011" max="12011" width="9.140625" style="1" customWidth="1"/>
    <col min="12012" max="12012" width="28.00390625" style="1" customWidth="1"/>
    <col min="12013" max="12013" width="9.140625" style="1" customWidth="1"/>
    <col min="12014" max="12015" width="41.140625" style="1" customWidth="1"/>
    <col min="12016" max="12016" width="50.8515625" style="1" customWidth="1"/>
    <col min="12017" max="12017" width="40.140625" style="1" customWidth="1"/>
    <col min="12018" max="12018" width="15.421875" style="1" customWidth="1"/>
    <col min="12019" max="12019" width="45.140625" style="1" customWidth="1"/>
    <col min="12020" max="12022" width="41.140625" style="1" customWidth="1"/>
    <col min="12023" max="12265" width="9.140625" style="1" customWidth="1"/>
    <col min="12266" max="12266" width="86.00390625" style="1" bestFit="1" customWidth="1"/>
    <col min="12267" max="12267" width="9.140625" style="1" customWidth="1"/>
    <col min="12268" max="12268" width="28.00390625" style="1" customWidth="1"/>
    <col min="12269" max="12269" width="9.140625" style="1" customWidth="1"/>
    <col min="12270" max="12271" width="41.140625" style="1" customWidth="1"/>
    <col min="12272" max="12272" width="50.8515625" style="1" customWidth="1"/>
    <col min="12273" max="12273" width="40.140625" style="1" customWidth="1"/>
    <col min="12274" max="12274" width="15.421875" style="1" customWidth="1"/>
    <col min="12275" max="12275" width="45.140625" style="1" customWidth="1"/>
    <col min="12276" max="12278" width="41.140625" style="1" customWidth="1"/>
    <col min="12279" max="12521" width="9.140625" style="1" customWidth="1"/>
    <col min="12522" max="12522" width="86.00390625" style="1" bestFit="1" customWidth="1"/>
    <col min="12523" max="12523" width="9.140625" style="1" customWidth="1"/>
    <col min="12524" max="12524" width="28.00390625" style="1" customWidth="1"/>
    <col min="12525" max="12525" width="9.140625" style="1" customWidth="1"/>
    <col min="12526" max="12527" width="41.140625" style="1" customWidth="1"/>
    <col min="12528" max="12528" width="50.8515625" style="1" customWidth="1"/>
    <col min="12529" max="12529" width="40.140625" style="1" customWidth="1"/>
    <col min="12530" max="12530" width="15.421875" style="1" customWidth="1"/>
    <col min="12531" max="12531" width="45.140625" style="1" customWidth="1"/>
    <col min="12532" max="12534" width="41.140625" style="1" customWidth="1"/>
    <col min="12535" max="12777" width="9.140625" style="1" customWidth="1"/>
    <col min="12778" max="12778" width="86.00390625" style="1" bestFit="1" customWidth="1"/>
    <col min="12779" max="12779" width="9.140625" style="1" customWidth="1"/>
    <col min="12780" max="12780" width="28.00390625" style="1" customWidth="1"/>
    <col min="12781" max="12781" width="9.140625" style="1" customWidth="1"/>
    <col min="12782" max="12783" width="41.140625" style="1" customWidth="1"/>
    <col min="12784" max="12784" width="50.8515625" style="1" customWidth="1"/>
    <col min="12785" max="12785" width="40.140625" style="1" customWidth="1"/>
    <col min="12786" max="12786" width="15.421875" style="1" customWidth="1"/>
    <col min="12787" max="12787" width="45.140625" style="1" customWidth="1"/>
    <col min="12788" max="12790" width="41.140625" style="1" customWidth="1"/>
    <col min="12791" max="13033" width="9.140625" style="1" customWidth="1"/>
    <col min="13034" max="13034" width="86.00390625" style="1" bestFit="1" customWidth="1"/>
    <col min="13035" max="13035" width="9.140625" style="1" customWidth="1"/>
    <col min="13036" max="13036" width="28.00390625" style="1" customWidth="1"/>
    <col min="13037" max="13037" width="9.140625" style="1" customWidth="1"/>
    <col min="13038" max="13039" width="41.140625" style="1" customWidth="1"/>
    <col min="13040" max="13040" width="50.8515625" style="1" customWidth="1"/>
    <col min="13041" max="13041" width="40.140625" style="1" customWidth="1"/>
    <col min="13042" max="13042" width="15.421875" style="1" customWidth="1"/>
    <col min="13043" max="13043" width="45.140625" style="1" customWidth="1"/>
    <col min="13044" max="13046" width="41.140625" style="1" customWidth="1"/>
    <col min="13047" max="13289" width="9.140625" style="1" customWidth="1"/>
    <col min="13290" max="13290" width="86.00390625" style="1" bestFit="1" customWidth="1"/>
    <col min="13291" max="13291" width="9.140625" style="1" customWidth="1"/>
    <col min="13292" max="13292" width="28.00390625" style="1" customWidth="1"/>
    <col min="13293" max="13293" width="9.140625" style="1" customWidth="1"/>
    <col min="13294" max="13295" width="41.140625" style="1" customWidth="1"/>
    <col min="13296" max="13296" width="50.8515625" style="1" customWidth="1"/>
    <col min="13297" max="13297" width="40.140625" style="1" customWidth="1"/>
    <col min="13298" max="13298" width="15.421875" style="1" customWidth="1"/>
    <col min="13299" max="13299" width="45.140625" style="1" customWidth="1"/>
    <col min="13300" max="13302" width="41.140625" style="1" customWidth="1"/>
    <col min="13303" max="13545" width="9.140625" style="1" customWidth="1"/>
    <col min="13546" max="13546" width="86.00390625" style="1" bestFit="1" customWidth="1"/>
    <col min="13547" max="13547" width="9.140625" style="1" customWidth="1"/>
    <col min="13548" max="13548" width="28.00390625" style="1" customWidth="1"/>
    <col min="13549" max="13549" width="9.140625" style="1" customWidth="1"/>
    <col min="13550" max="13551" width="41.140625" style="1" customWidth="1"/>
    <col min="13552" max="13552" width="50.8515625" style="1" customWidth="1"/>
    <col min="13553" max="13553" width="40.140625" style="1" customWidth="1"/>
    <col min="13554" max="13554" width="15.421875" style="1" customWidth="1"/>
    <col min="13555" max="13555" width="45.140625" style="1" customWidth="1"/>
    <col min="13556" max="13558" width="41.140625" style="1" customWidth="1"/>
    <col min="13559" max="13801" width="9.140625" style="1" customWidth="1"/>
    <col min="13802" max="13802" width="86.00390625" style="1" bestFit="1" customWidth="1"/>
    <col min="13803" max="13803" width="9.140625" style="1" customWidth="1"/>
    <col min="13804" max="13804" width="28.00390625" style="1" customWidth="1"/>
    <col min="13805" max="13805" width="9.140625" style="1" customWidth="1"/>
    <col min="13806" max="13807" width="41.140625" style="1" customWidth="1"/>
    <col min="13808" max="13808" width="50.8515625" style="1" customWidth="1"/>
    <col min="13809" max="13809" width="40.140625" style="1" customWidth="1"/>
    <col min="13810" max="13810" width="15.421875" style="1" customWidth="1"/>
    <col min="13811" max="13811" width="45.140625" style="1" customWidth="1"/>
    <col min="13812" max="13814" width="41.140625" style="1" customWidth="1"/>
    <col min="13815" max="14057" width="9.140625" style="1" customWidth="1"/>
    <col min="14058" max="14058" width="86.00390625" style="1" bestFit="1" customWidth="1"/>
    <col min="14059" max="14059" width="9.140625" style="1" customWidth="1"/>
    <col min="14060" max="14060" width="28.00390625" style="1" customWidth="1"/>
    <col min="14061" max="14061" width="9.140625" style="1" customWidth="1"/>
    <col min="14062" max="14063" width="41.140625" style="1" customWidth="1"/>
    <col min="14064" max="14064" width="50.8515625" style="1" customWidth="1"/>
    <col min="14065" max="14065" width="40.140625" style="1" customWidth="1"/>
    <col min="14066" max="14066" width="15.421875" style="1" customWidth="1"/>
    <col min="14067" max="14067" width="45.140625" style="1" customWidth="1"/>
    <col min="14068" max="14070" width="41.140625" style="1" customWidth="1"/>
    <col min="14071" max="14313" width="9.140625" style="1" customWidth="1"/>
    <col min="14314" max="14314" width="86.00390625" style="1" bestFit="1" customWidth="1"/>
    <col min="14315" max="14315" width="9.140625" style="1" customWidth="1"/>
    <col min="14316" max="14316" width="28.00390625" style="1" customWidth="1"/>
    <col min="14317" max="14317" width="9.140625" style="1" customWidth="1"/>
    <col min="14318" max="14319" width="41.140625" style="1" customWidth="1"/>
    <col min="14320" max="14320" width="50.8515625" style="1" customWidth="1"/>
    <col min="14321" max="14321" width="40.140625" style="1" customWidth="1"/>
    <col min="14322" max="14322" width="15.421875" style="1" customWidth="1"/>
    <col min="14323" max="14323" width="45.140625" style="1" customWidth="1"/>
    <col min="14324" max="14326" width="41.140625" style="1" customWidth="1"/>
    <col min="14327" max="14569" width="9.140625" style="1" customWidth="1"/>
    <col min="14570" max="14570" width="86.00390625" style="1" bestFit="1" customWidth="1"/>
    <col min="14571" max="14571" width="9.140625" style="1" customWidth="1"/>
    <col min="14572" max="14572" width="28.00390625" style="1" customWidth="1"/>
    <col min="14573" max="14573" width="9.140625" style="1" customWidth="1"/>
    <col min="14574" max="14575" width="41.140625" style="1" customWidth="1"/>
    <col min="14576" max="14576" width="50.8515625" style="1" customWidth="1"/>
    <col min="14577" max="14577" width="40.140625" style="1" customWidth="1"/>
    <col min="14578" max="14578" width="15.421875" style="1" customWidth="1"/>
    <col min="14579" max="14579" width="45.140625" style="1" customWidth="1"/>
    <col min="14580" max="14582" width="41.140625" style="1" customWidth="1"/>
    <col min="14583" max="14825" width="9.140625" style="1" customWidth="1"/>
    <col min="14826" max="14826" width="86.00390625" style="1" bestFit="1" customWidth="1"/>
    <col min="14827" max="14827" width="9.140625" style="1" customWidth="1"/>
    <col min="14828" max="14828" width="28.00390625" style="1" customWidth="1"/>
    <col min="14829" max="14829" width="9.140625" style="1" customWidth="1"/>
    <col min="14830" max="14831" width="41.140625" style="1" customWidth="1"/>
    <col min="14832" max="14832" width="50.8515625" style="1" customWidth="1"/>
    <col min="14833" max="14833" width="40.140625" style="1" customWidth="1"/>
    <col min="14834" max="14834" width="15.421875" style="1" customWidth="1"/>
    <col min="14835" max="14835" width="45.140625" style="1" customWidth="1"/>
    <col min="14836" max="14838" width="41.140625" style="1" customWidth="1"/>
    <col min="14839" max="15081" width="9.140625" style="1" customWidth="1"/>
    <col min="15082" max="15082" width="86.00390625" style="1" bestFit="1" customWidth="1"/>
    <col min="15083" max="15083" width="9.140625" style="1" customWidth="1"/>
    <col min="15084" max="15084" width="28.00390625" style="1" customWidth="1"/>
    <col min="15085" max="15085" width="9.140625" style="1" customWidth="1"/>
    <col min="15086" max="15087" width="41.140625" style="1" customWidth="1"/>
    <col min="15088" max="15088" width="50.8515625" style="1" customWidth="1"/>
    <col min="15089" max="15089" width="40.140625" style="1" customWidth="1"/>
    <col min="15090" max="15090" width="15.421875" style="1" customWidth="1"/>
    <col min="15091" max="15091" width="45.140625" style="1" customWidth="1"/>
    <col min="15092" max="15094" width="41.140625" style="1" customWidth="1"/>
    <col min="15095" max="15337" width="9.140625" style="1" customWidth="1"/>
    <col min="15338" max="15338" width="86.00390625" style="1" bestFit="1" customWidth="1"/>
    <col min="15339" max="15339" width="9.140625" style="1" customWidth="1"/>
    <col min="15340" max="15340" width="28.00390625" style="1" customWidth="1"/>
    <col min="15341" max="15341" width="9.140625" style="1" customWidth="1"/>
    <col min="15342" max="15343" width="41.140625" style="1" customWidth="1"/>
    <col min="15344" max="15344" width="50.8515625" style="1" customWidth="1"/>
    <col min="15345" max="15345" width="40.140625" style="1" customWidth="1"/>
    <col min="15346" max="15346" width="15.421875" style="1" customWidth="1"/>
    <col min="15347" max="15347" width="45.140625" style="1" customWidth="1"/>
    <col min="15348" max="15350" width="41.140625" style="1" customWidth="1"/>
    <col min="15351" max="15593" width="9.140625" style="1" customWidth="1"/>
    <col min="15594" max="15594" width="86.00390625" style="1" bestFit="1" customWidth="1"/>
    <col min="15595" max="15595" width="9.140625" style="1" customWidth="1"/>
    <col min="15596" max="15596" width="28.00390625" style="1" customWidth="1"/>
    <col min="15597" max="15597" width="9.140625" style="1" customWidth="1"/>
    <col min="15598" max="15599" width="41.140625" style="1" customWidth="1"/>
    <col min="15600" max="15600" width="50.8515625" style="1" customWidth="1"/>
    <col min="15601" max="15601" width="40.140625" style="1" customWidth="1"/>
    <col min="15602" max="15602" width="15.421875" style="1" customWidth="1"/>
    <col min="15603" max="15603" width="45.140625" style="1" customWidth="1"/>
    <col min="15604" max="15606" width="41.140625" style="1" customWidth="1"/>
    <col min="15607" max="15849" width="9.140625" style="1" customWidth="1"/>
    <col min="15850" max="15850" width="86.00390625" style="1" bestFit="1" customWidth="1"/>
    <col min="15851" max="15851" width="9.140625" style="1" customWidth="1"/>
    <col min="15852" max="15852" width="28.00390625" style="1" customWidth="1"/>
    <col min="15853" max="15853" width="9.140625" style="1" customWidth="1"/>
    <col min="15854" max="15855" width="41.140625" style="1" customWidth="1"/>
    <col min="15856" max="15856" width="50.8515625" style="1" customWidth="1"/>
    <col min="15857" max="15857" width="40.140625" style="1" customWidth="1"/>
    <col min="15858" max="15858" width="15.421875" style="1" customWidth="1"/>
    <col min="15859" max="15859" width="45.140625" style="1" customWidth="1"/>
    <col min="15860" max="15862" width="41.140625" style="1" customWidth="1"/>
    <col min="15863" max="16105" width="9.140625" style="1" customWidth="1"/>
    <col min="16106" max="16106" width="86.00390625" style="1" bestFit="1" customWidth="1"/>
    <col min="16107" max="16107" width="9.140625" style="1" customWidth="1"/>
    <col min="16108" max="16108" width="28.00390625" style="1" customWidth="1"/>
    <col min="16109" max="16109" width="9.140625" style="1" customWidth="1"/>
    <col min="16110" max="16111" width="41.140625" style="1" customWidth="1"/>
    <col min="16112" max="16112" width="50.8515625" style="1" customWidth="1"/>
    <col min="16113" max="16113" width="40.140625" style="1" customWidth="1"/>
    <col min="16114" max="16114" width="15.421875" style="1" customWidth="1"/>
    <col min="16115" max="16115" width="45.140625" style="1" customWidth="1"/>
    <col min="16116" max="16118" width="41.140625" style="1" customWidth="1"/>
    <col min="16119" max="16384" width="9.140625" style="1" customWidth="1"/>
  </cols>
  <sheetData>
    <row r="2" spans="1:14" ht="15">
      <c r="A2" s="3" t="s">
        <v>255</v>
      </c>
      <c r="B2" s="3" t="s">
        <v>251</v>
      </c>
      <c r="C2" s="3"/>
      <c r="D2" s="3" t="s">
        <v>4</v>
      </c>
      <c r="E2" s="7" t="s">
        <v>252</v>
      </c>
      <c r="F2" s="3" t="s">
        <v>253</v>
      </c>
      <c r="G2" s="5" t="s">
        <v>254</v>
      </c>
      <c r="L2" s="8" t="s">
        <v>256</v>
      </c>
      <c r="M2" s="8" t="s">
        <v>257</v>
      </c>
      <c r="N2" s="8" t="s">
        <v>258</v>
      </c>
    </row>
    <row r="3" spans="1:14" ht="15">
      <c r="A3">
        <v>1</v>
      </c>
      <c r="B3" s="1" t="s">
        <v>93</v>
      </c>
      <c r="C3" s="1">
        <f>B3+0</f>
        <v>2</v>
      </c>
      <c r="D3" s="12" t="s">
        <v>259</v>
      </c>
      <c r="E3" s="6" t="s">
        <v>95</v>
      </c>
      <c r="F3" s="1" t="s">
        <v>96</v>
      </c>
      <c r="G3" s="4">
        <v>21000000</v>
      </c>
      <c r="K3" s="11">
        <f>L3+0</f>
        <v>2</v>
      </c>
      <c r="L3" s="9" t="s">
        <v>93</v>
      </c>
      <c r="M3" s="10" t="s">
        <v>259</v>
      </c>
      <c r="N3" s="10" t="s">
        <v>260</v>
      </c>
    </row>
    <row r="4" spans="1:14" ht="15">
      <c r="A4">
        <v>1</v>
      </c>
      <c r="B4" s="1" t="s">
        <v>93</v>
      </c>
      <c r="C4" s="1">
        <f aca="true" t="shared" si="0" ref="C4:C67">B4+0</f>
        <v>2</v>
      </c>
      <c r="D4" s="12" t="s">
        <v>259</v>
      </c>
      <c r="E4" s="6" t="s">
        <v>97</v>
      </c>
      <c r="F4" s="1" t="s">
        <v>98</v>
      </c>
      <c r="G4" s="4">
        <v>221000000</v>
      </c>
      <c r="K4" s="11">
        <f aca="true" t="shared" si="1" ref="K4:K67">L4+0</f>
        <v>3</v>
      </c>
      <c r="L4" s="9" t="s">
        <v>261</v>
      </c>
      <c r="M4" s="10" t="s">
        <v>262</v>
      </c>
      <c r="N4" s="10" t="s">
        <v>262</v>
      </c>
    </row>
    <row r="5" spans="1:14" ht="15">
      <c r="A5">
        <v>1</v>
      </c>
      <c r="B5" s="1" t="s">
        <v>93</v>
      </c>
      <c r="C5" s="1">
        <f t="shared" si="0"/>
        <v>2</v>
      </c>
      <c r="D5" s="12" t="s">
        <v>259</v>
      </c>
      <c r="E5" s="6" t="s">
        <v>99</v>
      </c>
      <c r="F5" s="1" t="s">
        <v>100</v>
      </c>
      <c r="G5" s="4">
        <v>-75000000</v>
      </c>
      <c r="K5" s="11">
        <f t="shared" si="1"/>
        <v>4</v>
      </c>
      <c r="L5" s="9" t="s">
        <v>263</v>
      </c>
      <c r="M5" s="10" t="s">
        <v>264</v>
      </c>
      <c r="N5" s="10" t="s">
        <v>264</v>
      </c>
    </row>
    <row r="6" spans="1:14" ht="15">
      <c r="A6">
        <v>1</v>
      </c>
      <c r="B6" s="1" t="s">
        <v>93</v>
      </c>
      <c r="C6" s="1">
        <f t="shared" si="0"/>
        <v>2</v>
      </c>
      <c r="D6" s="12" t="s">
        <v>259</v>
      </c>
      <c r="E6" s="6" t="s">
        <v>101</v>
      </c>
      <c r="F6" s="1" t="s">
        <v>102</v>
      </c>
      <c r="G6" s="4">
        <v>-63000000</v>
      </c>
      <c r="K6" s="11">
        <f t="shared" si="1"/>
        <v>8</v>
      </c>
      <c r="L6" s="9" t="s">
        <v>265</v>
      </c>
      <c r="M6" s="10" t="s">
        <v>266</v>
      </c>
      <c r="N6" s="10" t="s">
        <v>266</v>
      </c>
    </row>
    <row r="7" spans="1:14" ht="15">
      <c r="A7">
        <v>1</v>
      </c>
      <c r="B7" s="1" t="s">
        <v>93</v>
      </c>
      <c r="C7" s="1">
        <f t="shared" si="0"/>
        <v>2</v>
      </c>
      <c r="D7" s="12" t="s">
        <v>259</v>
      </c>
      <c r="E7" s="6" t="s">
        <v>103</v>
      </c>
      <c r="F7" s="1" t="s">
        <v>104</v>
      </c>
      <c r="G7" s="4">
        <v>15000000</v>
      </c>
      <c r="K7" s="11">
        <f t="shared" si="1"/>
        <v>10</v>
      </c>
      <c r="L7" s="9" t="s">
        <v>267</v>
      </c>
      <c r="M7" s="10" t="s">
        <v>268</v>
      </c>
      <c r="N7" s="10" t="s">
        <v>268</v>
      </c>
    </row>
    <row r="8" spans="1:14" ht="15">
      <c r="A8">
        <v>1</v>
      </c>
      <c r="B8" s="1" t="s">
        <v>93</v>
      </c>
      <c r="C8" s="1">
        <f t="shared" si="0"/>
        <v>2</v>
      </c>
      <c r="D8" s="12" t="s">
        <v>259</v>
      </c>
      <c r="E8" s="6" t="s">
        <v>105</v>
      </c>
      <c r="F8" s="1" t="s">
        <v>106</v>
      </c>
      <c r="G8" s="4">
        <v>15000000</v>
      </c>
      <c r="K8" s="11">
        <f t="shared" si="1"/>
        <v>11</v>
      </c>
      <c r="L8" s="9" t="s">
        <v>269</v>
      </c>
      <c r="M8" s="10" t="s">
        <v>270</v>
      </c>
      <c r="N8" s="10" t="s">
        <v>270</v>
      </c>
    </row>
    <row r="9" spans="1:14" ht="15">
      <c r="A9">
        <v>1</v>
      </c>
      <c r="B9" s="1" t="s">
        <v>93</v>
      </c>
      <c r="C9" s="1">
        <f t="shared" si="0"/>
        <v>2</v>
      </c>
      <c r="D9" s="12" t="s">
        <v>259</v>
      </c>
      <c r="E9" s="6" t="s">
        <v>107</v>
      </c>
      <c r="F9" s="1" t="s">
        <v>108</v>
      </c>
      <c r="G9" s="4">
        <v>71000000</v>
      </c>
      <c r="K9" s="11">
        <f t="shared" si="1"/>
        <v>12</v>
      </c>
      <c r="L9" s="9" t="s">
        <v>271</v>
      </c>
      <c r="M9" s="10" t="s">
        <v>272</v>
      </c>
      <c r="N9" s="10" t="s">
        <v>272</v>
      </c>
    </row>
    <row r="10" spans="1:14" ht="15">
      <c r="A10">
        <v>1</v>
      </c>
      <c r="B10" s="1" t="s">
        <v>93</v>
      </c>
      <c r="C10" s="1">
        <f t="shared" si="0"/>
        <v>2</v>
      </c>
      <c r="D10" s="12" t="s">
        <v>259</v>
      </c>
      <c r="E10" s="6" t="s">
        <v>109</v>
      </c>
      <c r="F10" s="1" t="s">
        <v>110</v>
      </c>
      <c r="G10" s="4">
        <v>3000000</v>
      </c>
      <c r="K10" s="11">
        <f t="shared" si="1"/>
        <v>13</v>
      </c>
      <c r="L10" s="9" t="s">
        <v>273</v>
      </c>
      <c r="M10" s="10" t="s">
        <v>274</v>
      </c>
      <c r="N10" s="10" t="s">
        <v>274</v>
      </c>
    </row>
    <row r="11" spans="1:14" ht="15">
      <c r="A11">
        <v>1</v>
      </c>
      <c r="B11" s="1" t="s">
        <v>93</v>
      </c>
      <c r="C11" s="1">
        <f t="shared" si="0"/>
        <v>2</v>
      </c>
      <c r="D11" s="12" t="s">
        <v>259</v>
      </c>
      <c r="E11" s="6" t="s">
        <v>111</v>
      </c>
      <c r="F11" s="1" t="s">
        <v>112</v>
      </c>
      <c r="G11" s="4">
        <v>108000000</v>
      </c>
      <c r="K11" s="11">
        <f t="shared" si="1"/>
        <v>14</v>
      </c>
      <c r="L11" s="9" t="s">
        <v>275</v>
      </c>
      <c r="M11" s="10" t="s">
        <v>276</v>
      </c>
      <c r="N11" s="10" t="s">
        <v>276</v>
      </c>
    </row>
    <row r="12" spans="1:14" ht="15">
      <c r="A12">
        <v>1</v>
      </c>
      <c r="B12" s="1" t="s">
        <v>93</v>
      </c>
      <c r="C12" s="1">
        <f t="shared" si="0"/>
        <v>2</v>
      </c>
      <c r="D12" s="12" t="s">
        <v>259</v>
      </c>
      <c r="E12" s="6" t="s">
        <v>113</v>
      </c>
      <c r="F12" s="1" t="s">
        <v>114</v>
      </c>
      <c r="G12" s="4">
        <v>1000000</v>
      </c>
      <c r="K12" s="11">
        <f t="shared" si="1"/>
        <v>15</v>
      </c>
      <c r="L12" s="9" t="s">
        <v>153</v>
      </c>
      <c r="M12" s="10" t="s">
        <v>277</v>
      </c>
      <c r="N12" s="10" t="s">
        <v>278</v>
      </c>
    </row>
    <row r="13" spans="1:14" ht="15">
      <c r="A13">
        <v>1</v>
      </c>
      <c r="B13" s="1" t="s">
        <v>93</v>
      </c>
      <c r="C13" s="1">
        <f t="shared" si="0"/>
        <v>2</v>
      </c>
      <c r="D13" s="12" t="s">
        <v>259</v>
      </c>
      <c r="E13" s="6" t="s">
        <v>115</v>
      </c>
      <c r="F13" s="1" t="s">
        <v>116</v>
      </c>
      <c r="G13" s="4">
        <v>1377000000</v>
      </c>
      <c r="K13" s="11">
        <f t="shared" si="1"/>
        <v>17</v>
      </c>
      <c r="L13" s="9" t="s">
        <v>279</v>
      </c>
      <c r="M13" s="10" t="s">
        <v>280</v>
      </c>
      <c r="N13" s="10" t="s">
        <v>281</v>
      </c>
    </row>
    <row r="14" spans="1:14" ht="15">
      <c r="A14">
        <v>1</v>
      </c>
      <c r="B14" s="1" t="s">
        <v>93</v>
      </c>
      <c r="C14" s="1">
        <f t="shared" si="0"/>
        <v>2</v>
      </c>
      <c r="D14" s="12" t="s">
        <v>259</v>
      </c>
      <c r="E14" s="6" t="s">
        <v>117</v>
      </c>
      <c r="F14" s="1" t="s">
        <v>118</v>
      </c>
      <c r="G14" s="4">
        <v>126000000</v>
      </c>
      <c r="K14" s="11">
        <f t="shared" si="1"/>
        <v>21</v>
      </c>
      <c r="L14" s="9" t="s">
        <v>282</v>
      </c>
      <c r="M14" s="10" t="s">
        <v>283</v>
      </c>
      <c r="N14" s="10" t="s">
        <v>283</v>
      </c>
    </row>
    <row r="15" spans="1:14" ht="15">
      <c r="A15">
        <v>1</v>
      </c>
      <c r="B15" s="1" t="s">
        <v>93</v>
      </c>
      <c r="C15" s="1">
        <f t="shared" si="0"/>
        <v>2</v>
      </c>
      <c r="D15" s="12" t="s">
        <v>259</v>
      </c>
      <c r="E15" s="6" t="s">
        <v>119</v>
      </c>
      <c r="F15" s="1" t="s">
        <v>120</v>
      </c>
      <c r="G15" s="4">
        <v>-152000000</v>
      </c>
      <c r="K15" s="11">
        <f t="shared" si="1"/>
        <v>25</v>
      </c>
      <c r="L15" s="9" t="s">
        <v>154</v>
      </c>
      <c r="M15" s="10" t="s">
        <v>284</v>
      </c>
      <c r="N15" s="10" t="s">
        <v>284</v>
      </c>
    </row>
    <row r="16" spans="1:14" ht="15">
      <c r="A16">
        <v>1</v>
      </c>
      <c r="B16" s="1" t="s">
        <v>93</v>
      </c>
      <c r="C16" s="1">
        <f t="shared" si="0"/>
        <v>2</v>
      </c>
      <c r="D16" s="12" t="s">
        <v>259</v>
      </c>
      <c r="E16" s="6" t="s">
        <v>121</v>
      </c>
      <c r="F16" s="1" t="s">
        <v>122</v>
      </c>
      <c r="G16" s="4">
        <v>90000000</v>
      </c>
      <c r="K16" s="11">
        <f t="shared" si="1"/>
        <v>30</v>
      </c>
      <c r="L16" s="9" t="s">
        <v>156</v>
      </c>
      <c r="M16" s="10" t="s">
        <v>285</v>
      </c>
      <c r="N16" s="10" t="s">
        <v>286</v>
      </c>
    </row>
    <row r="17" spans="1:14" ht="15">
      <c r="A17">
        <v>1</v>
      </c>
      <c r="B17" s="1" t="s">
        <v>93</v>
      </c>
      <c r="C17" s="1">
        <f t="shared" si="0"/>
        <v>2</v>
      </c>
      <c r="D17" s="12" t="s">
        <v>259</v>
      </c>
      <c r="E17" s="6" t="s">
        <v>123</v>
      </c>
      <c r="F17" s="1" t="s">
        <v>124</v>
      </c>
      <c r="G17" s="4">
        <v>143000000</v>
      </c>
      <c r="K17" s="11">
        <f t="shared" si="1"/>
        <v>32</v>
      </c>
      <c r="L17" s="9" t="s">
        <v>162</v>
      </c>
      <c r="M17" s="10" t="s">
        <v>287</v>
      </c>
      <c r="N17" s="10" t="s">
        <v>288</v>
      </c>
    </row>
    <row r="18" spans="1:14" ht="15">
      <c r="A18">
        <v>1</v>
      </c>
      <c r="B18" s="1" t="s">
        <v>93</v>
      </c>
      <c r="C18" s="1">
        <f t="shared" si="0"/>
        <v>2</v>
      </c>
      <c r="D18" s="12" t="s">
        <v>259</v>
      </c>
      <c r="E18" s="6" t="s">
        <v>125</v>
      </c>
      <c r="F18" s="1" t="s">
        <v>126</v>
      </c>
      <c r="G18" s="4">
        <v>9000000</v>
      </c>
      <c r="K18" s="11">
        <f t="shared" si="1"/>
        <v>35</v>
      </c>
      <c r="L18" s="9" t="s">
        <v>289</v>
      </c>
      <c r="M18" s="10" t="s">
        <v>290</v>
      </c>
      <c r="N18" s="10" t="s">
        <v>290</v>
      </c>
    </row>
    <row r="19" spans="1:14" ht="15">
      <c r="A19">
        <v>1</v>
      </c>
      <c r="B19" s="1" t="s">
        <v>93</v>
      </c>
      <c r="C19" s="1">
        <f t="shared" si="0"/>
        <v>2</v>
      </c>
      <c r="D19" s="12" t="s">
        <v>259</v>
      </c>
      <c r="E19" s="6" t="s">
        <v>127</v>
      </c>
      <c r="F19" s="1" t="s">
        <v>128</v>
      </c>
      <c r="G19" s="4">
        <v>-6000000</v>
      </c>
      <c r="K19" s="11">
        <f t="shared" si="1"/>
        <v>37</v>
      </c>
      <c r="L19" s="9" t="s">
        <v>291</v>
      </c>
      <c r="M19" s="10" t="s">
        <v>292</v>
      </c>
      <c r="N19" s="10" t="s">
        <v>293</v>
      </c>
    </row>
    <row r="20" spans="1:14" ht="15">
      <c r="A20">
        <v>1</v>
      </c>
      <c r="B20" s="1" t="s">
        <v>93</v>
      </c>
      <c r="C20" s="1">
        <f t="shared" si="0"/>
        <v>2</v>
      </c>
      <c r="D20" s="12" t="s">
        <v>259</v>
      </c>
      <c r="E20" s="6" t="s">
        <v>129</v>
      </c>
      <c r="F20" s="1" t="s">
        <v>130</v>
      </c>
      <c r="G20" s="4">
        <v>-100000000</v>
      </c>
      <c r="K20" s="11">
        <f t="shared" si="1"/>
        <v>38</v>
      </c>
      <c r="L20" s="9" t="s">
        <v>294</v>
      </c>
      <c r="M20" s="10" t="s">
        <v>295</v>
      </c>
      <c r="N20" s="10" t="s">
        <v>296</v>
      </c>
    </row>
    <row r="21" spans="1:14" ht="15">
      <c r="A21">
        <v>1</v>
      </c>
      <c r="B21" s="1" t="s">
        <v>93</v>
      </c>
      <c r="C21" s="1">
        <f t="shared" si="0"/>
        <v>2</v>
      </c>
      <c r="D21" s="12" t="s">
        <v>259</v>
      </c>
      <c r="E21" s="6" t="s">
        <v>131</v>
      </c>
      <c r="F21" s="1" t="s">
        <v>132</v>
      </c>
      <c r="G21" s="4">
        <v>-5000000</v>
      </c>
      <c r="K21" s="11">
        <f t="shared" si="1"/>
        <v>39</v>
      </c>
      <c r="L21" s="9" t="s">
        <v>297</v>
      </c>
      <c r="M21" s="10" t="s">
        <v>298</v>
      </c>
      <c r="N21" s="10" t="s">
        <v>299</v>
      </c>
    </row>
    <row r="22" spans="1:14" ht="15">
      <c r="A22">
        <v>1</v>
      </c>
      <c r="B22" s="1" t="s">
        <v>93</v>
      </c>
      <c r="C22" s="1">
        <f t="shared" si="0"/>
        <v>2</v>
      </c>
      <c r="D22" s="12" t="s">
        <v>259</v>
      </c>
      <c r="E22" s="6" t="s">
        <v>133</v>
      </c>
      <c r="F22" s="1" t="s">
        <v>134</v>
      </c>
      <c r="G22" s="4">
        <v>-79000000</v>
      </c>
      <c r="K22" s="11">
        <f t="shared" si="1"/>
        <v>40</v>
      </c>
      <c r="L22" s="9" t="s">
        <v>164</v>
      </c>
      <c r="M22" s="10" t="s">
        <v>300</v>
      </c>
      <c r="N22" s="10" t="s">
        <v>300</v>
      </c>
    </row>
    <row r="23" spans="1:14" ht="15">
      <c r="A23">
        <v>1</v>
      </c>
      <c r="B23" s="1" t="s">
        <v>93</v>
      </c>
      <c r="C23" s="1">
        <f t="shared" si="0"/>
        <v>2</v>
      </c>
      <c r="D23" s="12" t="s">
        <v>259</v>
      </c>
      <c r="E23" s="6" t="s">
        <v>135</v>
      </c>
      <c r="F23" s="1" t="s">
        <v>136</v>
      </c>
      <c r="G23" s="4">
        <v>57000</v>
      </c>
      <c r="K23" s="11">
        <f t="shared" si="1"/>
        <v>42</v>
      </c>
      <c r="L23" s="9" t="s">
        <v>301</v>
      </c>
      <c r="M23" s="10" t="s">
        <v>302</v>
      </c>
      <c r="N23" s="10" t="s">
        <v>303</v>
      </c>
    </row>
    <row r="24" spans="1:14" ht="15">
      <c r="A24">
        <v>1</v>
      </c>
      <c r="B24" s="1" t="s">
        <v>93</v>
      </c>
      <c r="C24" s="1">
        <f t="shared" si="0"/>
        <v>2</v>
      </c>
      <c r="D24" s="12" t="s">
        <v>259</v>
      </c>
      <c r="E24" s="6" t="s">
        <v>137</v>
      </c>
      <c r="F24" s="1" t="s">
        <v>138</v>
      </c>
      <c r="G24" s="4">
        <v>-720000</v>
      </c>
      <c r="K24" s="11">
        <f t="shared" si="1"/>
        <v>54</v>
      </c>
      <c r="L24" s="9" t="s">
        <v>304</v>
      </c>
      <c r="M24" s="10" t="s">
        <v>305</v>
      </c>
      <c r="N24" s="10" t="s">
        <v>306</v>
      </c>
    </row>
    <row r="25" spans="1:14" ht="15">
      <c r="A25">
        <v>1</v>
      </c>
      <c r="B25" s="1" t="s">
        <v>93</v>
      </c>
      <c r="C25" s="1">
        <f t="shared" si="0"/>
        <v>2</v>
      </c>
      <c r="D25" s="12" t="s">
        <v>259</v>
      </c>
      <c r="E25" s="6" t="s">
        <v>139</v>
      </c>
      <c r="F25" s="1" t="s">
        <v>140</v>
      </c>
      <c r="G25" s="4">
        <v>4000000</v>
      </c>
      <c r="K25" s="11">
        <f t="shared" si="1"/>
        <v>56</v>
      </c>
      <c r="L25" s="9" t="s">
        <v>168</v>
      </c>
      <c r="M25" s="10" t="s">
        <v>307</v>
      </c>
      <c r="N25" s="10" t="s">
        <v>308</v>
      </c>
    </row>
    <row r="26" spans="1:14" ht="15">
      <c r="A26">
        <v>1</v>
      </c>
      <c r="B26" s="1" t="s">
        <v>93</v>
      </c>
      <c r="C26" s="1">
        <f t="shared" si="0"/>
        <v>2</v>
      </c>
      <c r="D26" s="12" t="s">
        <v>259</v>
      </c>
      <c r="E26" s="6" t="s">
        <v>141</v>
      </c>
      <c r="F26" s="1" t="s">
        <v>142</v>
      </c>
      <c r="G26" s="4">
        <v>190000</v>
      </c>
      <c r="K26" s="11">
        <f t="shared" si="1"/>
        <v>57</v>
      </c>
      <c r="L26" s="9" t="s">
        <v>176</v>
      </c>
      <c r="M26" s="10" t="s">
        <v>309</v>
      </c>
      <c r="N26" s="10" t="s">
        <v>310</v>
      </c>
    </row>
    <row r="27" spans="1:14" ht="15">
      <c r="A27">
        <v>2.1</v>
      </c>
      <c r="B27" s="1" t="s">
        <v>188</v>
      </c>
      <c r="C27" s="1">
        <f t="shared" si="0"/>
        <v>156</v>
      </c>
      <c r="D27" s="12" t="s">
        <v>359</v>
      </c>
      <c r="E27" s="6" t="s">
        <v>190</v>
      </c>
      <c r="F27" s="1" t="s">
        <v>191</v>
      </c>
      <c r="G27" s="4">
        <v>7899000</v>
      </c>
      <c r="K27" s="11">
        <f t="shared" si="1"/>
        <v>68</v>
      </c>
      <c r="L27" s="9" t="s">
        <v>311</v>
      </c>
      <c r="M27" s="10" t="s">
        <v>312</v>
      </c>
      <c r="N27" s="10" t="s">
        <v>313</v>
      </c>
    </row>
    <row r="28" spans="1:14" ht="15">
      <c r="A28">
        <v>2.1</v>
      </c>
      <c r="B28" s="1" t="s">
        <v>243</v>
      </c>
      <c r="C28" s="1">
        <f t="shared" si="0"/>
        <v>866</v>
      </c>
      <c r="D28" s="12" t="s">
        <v>587</v>
      </c>
      <c r="E28" s="6" t="s">
        <v>190</v>
      </c>
      <c r="F28" s="1" t="s">
        <v>191</v>
      </c>
      <c r="G28" s="4">
        <v>2064000</v>
      </c>
      <c r="K28" s="11">
        <f t="shared" si="1"/>
        <v>69</v>
      </c>
      <c r="L28" s="9" t="s">
        <v>314</v>
      </c>
      <c r="M28" s="10" t="s">
        <v>315</v>
      </c>
      <c r="N28" s="10" t="s">
        <v>316</v>
      </c>
    </row>
    <row r="29" spans="1:14" ht="15">
      <c r="A29">
        <v>2.1</v>
      </c>
      <c r="B29" s="1" t="s">
        <v>184</v>
      </c>
      <c r="C29" s="1">
        <f t="shared" si="0"/>
        <v>136</v>
      </c>
      <c r="D29" s="12" t="s">
        <v>357</v>
      </c>
      <c r="E29" s="6" t="s">
        <v>186</v>
      </c>
      <c r="F29" s="1" t="s">
        <v>187</v>
      </c>
      <c r="G29" s="4">
        <v>1185000</v>
      </c>
      <c r="K29" s="11">
        <f t="shared" si="1"/>
        <v>71</v>
      </c>
      <c r="L29" s="9" t="s">
        <v>317</v>
      </c>
      <c r="M29" s="10" t="s">
        <v>318</v>
      </c>
      <c r="N29" s="10" t="s">
        <v>319</v>
      </c>
    </row>
    <row r="30" spans="1:14" ht="15">
      <c r="A30">
        <v>2.1</v>
      </c>
      <c r="B30" s="1" t="s">
        <v>206</v>
      </c>
      <c r="C30" s="1">
        <f t="shared" si="0"/>
        <v>826</v>
      </c>
      <c r="D30" s="12" t="s">
        <v>566</v>
      </c>
      <c r="E30" s="6" t="s">
        <v>186</v>
      </c>
      <c r="F30" s="1" t="s">
        <v>187</v>
      </c>
      <c r="G30" s="4">
        <v>1400000</v>
      </c>
      <c r="K30" s="11">
        <f t="shared" si="1"/>
        <v>72</v>
      </c>
      <c r="L30" s="9" t="s">
        <v>180</v>
      </c>
      <c r="M30" s="10" t="s">
        <v>320</v>
      </c>
      <c r="N30" s="10" t="s">
        <v>321</v>
      </c>
    </row>
    <row r="31" spans="1:14" ht="15">
      <c r="A31">
        <v>2.1</v>
      </c>
      <c r="B31" s="1" t="s">
        <v>222</v>
      </c>
      <c r="C31" s="1">
        <f t="shared" si="0"/>
        <v>841</v>
      </c>
      <c r="D31" s="12" t="s">
        <v>573</v>
      </c>
      <c r="E31" s="6" t="s">
        <v>186</v>
      </c>
      <c r="F31" s="1" t="s">
        <v>187</v>
      </c>
      <c r="G31" s="4">
        <v>7050000</v>
      </c>
      <c r="K31" s="11">
        <f t="shared" si="1"/>
        <v>73</v>
      </c>
      <c r="L31" s="9" t="s">
        <v>322</v>
      </c>
      <c r="M31" s="10" t="s">
        <v>323</v>
      </c>
      <c r="N31" s="10" t="s">
        <v>323</v>
      </c>
    </row>
    <row r="32" spans="1:14" ht="15">
      <c r="A32">
        <v>2.1</v>
      </c>
      <c r="B32" s="1" t="s">
        <v>226</v>
      </c>
      <c r="C32" s="1">
        <f t="shared" si="0"/>
        <v>846</v>
      </c>
      <c r="D32" s="12" t="s">
        <v>575</v>
      </c>
      <c r="E32" s="6" t="s">
        <v>186</v>
      </c>
      <c r="F32" s="1" t="s">
        <v>187</v>
      </c>
      <c r="G32" s="4">
        <v>-1377000</v>
      </c>
      <c r="K32" s="11">
        <f t="shared" si="1"/>
        <v>95</v>
      </c>
      <c r="L32" s="9" t="s">
        <v>324</v>
      </c>
      <c r="M32" s="10" t="s">
        <v>325</v>
      </c>
      <c r="N32" s="10" t="s">
        <v>325</v>
      </c>
    </row>
    <row r="33" spans="1:14" ht="15">
      <c r="A33">
        <v>2.1</v>
      </c>
      <c r="B33" s="1" t="s">
        <v>208</v>
      </c>
      <c r="C33" s="1">
        <f t="shared" si="0"/>
        <v>827</v>
      </c>
      <c r="D33" s="12" t="s">
        <v>568</v>
      </c>
      <c r="E33" s="6" t="s">
        <v>210</v>
      </c>
      <c r="F33" s="1" t="s">
        <v>211</v>
      </c>
      <c r="G33" s="4">
        <v>435000</v>
      </c>
      <c r="K33" s="11">
        <f t="shared" si="1"/>
        <v>98</v>
      </c>
      <c r="L33" s="9" t="s">
        <v>326</v>
      </c>
      <c r="M33" s="10" t="s">
        <v>1</v>
      </c>
      <c r="N33" s="10" t="s">
        <v>1</v>
      </c>
    </row>
    <row r="34" spans="1:14" ht="15">
      <c r="A34">
        <v>2.1</v>
      </c>
      <c r="B34" s="1" t="s">
        <v>176</v>
      </c>
      <c r="C34" s="1">
        <f t="shared" si="0"/>
        <v>57</v>
      </c>
      <c r="D34" s="12" t="s">
        <v>309</v>
      </c>
      <c r="E34" s="6" t="s">
        <v>178</v>
      </c>
      <c r="F34" s="1" t="s">
        <v>179</v>
      </c>
      <c r="G34" s="4">
        <v>-278000</v>
      </c>
      <c r="K34" s="11">
        <f t="shared" si="1"/>
        <v>99</v>
      </c>
      <c r="L34" s="9" t="s">
        <v>327</v>
      </c>
      <c r="M34" s="10" t="s">
        <v>328</v>
      </c>
      <c r="N34" s="10" t="s">
        <v>328</v>
      </c>
    </row>
    <row r="35" spans="1:14" ht="15">
      <c r="A35">
        <v>2.1</v>
      </c>
      <c r="B35" s="1" t="s">
        <v>241</v>
      </c>
      <c r="C35" s="1">
        <f t="shared" si="0"/>
        <v>858</v>
      </c>
      <c r="D35" s="12" t="s">
        <v>582</v>
      </c>
      <c r="E35" s="6" t="s">
        <v>178</v>
      </c>
      <c r="F35" s="1" t="s">
        <v>248</v>
      </c>
      <c r="G35" s="4">
        <v>-1366000</v>
      </c>
      <c r="K35" s="11">
        <f t="shared" si="1"/>
        <v>100</v>
      </c>
      <c r="L35" s="9" t="s">
        <v>329</v>
      </c>
      <c r="M35" s="10" t="s">
        <v>330</v>
      </c>
      <c r="N35" s="10" t="s">
        <v>330</v>
      </c>
    </row>
    <row r="36" spans="1:14" ht="15">
      <c r="A36">
        <v>2.1</v>
      </c>
      <c r="B36" s="1" t="s">
        <v>208</v>
      </c>
      <c r="C36" s="1">
        <f t="shared" si="0"/>
        <v>827</v>
      </c>
      <c r="D36" s="12" t="s">
        <v>568</v>
      </c>
      <c r="E36" s="6" t="s">
        <v>212</v>
      </c>
      <c r="F36" s="1" t="s">
        <v>213</v>
      </c>
      <c r="G36" s="4">
        <v>1176000</v>
      </c>
      <c r="K36" s="11">
        <f t="shared" si="1"/>
        <v>101</v>
      </c>
      <c r="L36" s="9" t="s">
        <v>331</v>
      </c>
      <c r="M36" s="10" t="s">
        <v>332</v>
      </c>
      <c r="N36" s="10" t="s">
        <v>332</v>
      </c>
    </row>
    <row r="37" spans="1:14" ht="15">
      <c r="A37">
        <v>2.1</v>
      </c>
      <c r="B37" s="1" t="s">
        <v>222</v>
      </c>
      <c r="C37" s="1">
        <f t="shared" si="0"/>
        <v>841</v>
      </c>
      <c r="D37" s="12" t="s">
        <v>573</v>
      </c>
      <c r="E37" s="6" t="s">
        <v>212</v>
      </c>
      <c r="F37" s="1" t="s">
        <v>213</v>
      </c>
      <c r="G37" s="4">
        <v>420000</v>
      </c>
      <c r="K37" s="11">
        <f t="shared" si="1"/>
        <v>102</v>
      </c>
      <c r="L37" s="9" t="s">
        <v>333</v>
      </c>
      <c r="M37" s="10" t="s">
        <v>334</v>
      </c>
      <c r="N37" s="10" t="s">
        <v>334</v>
      </c>
    </row>
    <row r="38" spans="1:14" ht="15">
      <c r="A38">
        <v>2.1</v>
      </c>
      <c r="B38" s="1" t="s">
        <v>226</v>
      </c>
      <c r="C38" s="1">
        <f t="shared" si="0"/>
        <v>846</v>
      </c>
      <c r="D38" s="12" t="s">
        <v>575</v>
      </c>
      <c r="E38" s="6" t="s">
        <v>212</v>
      </c>
      <c r="F38" s="1" t="s">
        <v>213</v>
      </c>
      <c r="G38" s="4">
        <v>4603000</v>
      </c>
      <c r="K38" s="11">
        <f t="shared" si="1"/>
        <v>103</v>
      </c>
      <c r="L38" s="9" t="s">
        <v>335</v>
      </c>
      <c r="M38" s="10" t="s">
        <v>336</v>
      </c>
      <c r="N38" s="10" t="s">
        <v>336</v>
      </c>
    </row>
    <row r="39" spans="1:14" ht="15">
      <c r="A39">
        <v>2.2</v>
      </c>
      <c r="B39" s="1" t="s">
        <v>226</v>
      </c>
      <c r="C39" s="1">
        <f t="shared" si="0"/>
        <v>846</v>
      </c>
      <c r="D39" s="12" t="s">
        <v>575</v>
      </c>
      <c r="E39" s="6" t="s">
        <v>228</v>
      </c>
      <c r="F39" s="1" t="s">
        <v>229</v>
      </c>
      <c r="G39" s="4">
        <v>-3422000</v>
      </c>
      <c r="K39" s="11">
        <f t="shared" si="1"/>
        <v>125</v>
      </c>
      <c r="L39" s="9" t="s">
        <v>337</v>
      </c>
      <c r="M39" s="10" t="s">
        <v>338</v>
      </c>
      <c r="N39" s="10" t="s">
        <v>339</v>
      </c>
    </row>
    <row r="40" spans="1:14" ht="15">
      <c r="A40">
        <v>2.2</v>
      </c>
      <c r="B40" s="1" t="s">
        <v>164</v>
      </c>
      <c r="C40" s="1">
        <f t="shared" si="0"/>
        <v>40</v>
      </c>
      <c r="D40" s="12" t="s">
        <v>300</v>
      </c>
      <c r="E40" s="6" t="s">
        <v>166</v>
      </c>
      <c r="F40" s="1" t="s">
        <v>167</v>
      </c>
      <c r="G40" s="4">
        <v>1000000</v>
      </c>
      <c r="K40" s="11">
        <f t="shared" si="1"/>
        <v>126</v>
      </c>
      <c r="L40" s="9" t="s">
        <v>340</v>
      </c>
      <c r="M40" s="10" t="s">
        <v>341</v>
      </c>
      <c r="N40" s="10" t="s">
        <v>341</v>
      </c>
    </row>
    <row r="41" spans="1:14" ht="15">
      <c r="A41">
        <v>2.2</v>
      </c>
      <c r="B41" s="1" t="s">
        <v>156</v>
      </c>
      <c r="C41" s="1">
        <f t="shared" si="0"/>
        <v>30</v>
      </c>
      <c r="D41" s="12" t="s">
        <v>285</v>
      </c>
      <c r="E41" s="6" t="s">
        <v>158</v>
      </c>
      <c r="F41" s="1" t="s">
        <v>159</v>
      </c>
      <c r="G41" s="4">
        <v>23000</v>
      </c>
      <c r="K41" s="11">
        <f t="shared" si="1"/>
        <v>127</v>
      </c>
      <c r="L41" s="9" t="s">
        <v>342</v>
      </c>
      <c r="M41" s="10" t="s">
        <v>343</v>
      </c>
      <c r="N41" s="10" t="s">
        <v>344</v>
      </c>
    </row>
    <row r="42" spans="1:14" ht="15">
      <c r="A42">
        <v>2.2</v>
      </c>
      <c r="B42" s="1" t="s">
        <v>162</v>
      </c>
      <c r="C42" s="1">
        <f t="shared" si="0"/>
        <v>32</v>
      </c>
      <c r="D42" s="12" t="s">
        <v>287</v>
      </c>
      <c r="E42" s="6" t="s">
        <v>158</v>
      </c>
      <c r="F42" s="1" t="s">
        <v>159</v>
      </c>
      <c r="G42" s="4">
        <v>-545300</v>
      </c>
      <c r="K42" s="11">
        <f t="shared" si="1"/>
        <v>130</v>
      </c>
      <c r="L42" s="9" t="s">
        <v>345</v>
      </c>
      <c r="M42" s="10" t="s">
        <v>346</v>
      </c>
      <c r="N42" s="10" t="s">
        <v>346</v>
      </c>
    </row>
    <row r="43" spans="1:14" ht="15">
      <c r="A43">
        <v>2.2</v>
      </c>
      <c r="B43" s="1" t="s">
        <v>192</v>
      </c>
      <c r="C43" s="1">
        <f t="shared" si="0"/>
        <v>312</v>
      </c>
      <c r="D43" s="12" t="s">
        <v>366</v>
      </c>
      <c r="E43" s="6" t="s">
        <v>158</v>
      </c>
      <c r="F43" s="1" t="s">
        <v>159</v>
      </c>
      <c r="G43" s="4">
        <v>100000</v>
      </c>
      <c r="K43" s="11">
        <f t="shared" si="1"/>
        <v>131</v>
      </c>
      <c r="L43" s="9" t="s">
        <v>182</v>
      </c>
      <c r="M43" s="10" t="s">
        <v>347</v>
      </c>
      <c r="N43" s="10" t="s">
        <v>348</v>
      </c>
    </row>
    <row r="44" spans="1:14" ht="15">
      <c r="A44">
        <v>2.2</v>
      </c>
      <c r="B44" s="1" t="s">
        <v>194</v>
      </c>
      <c r="C44" s="1">
        <f t="shared" si="0"/>
        <v>806</v>
      </c>
      <c r="D44" s="12" t="s">
        <v>555</v>
      </c>
      <c r="E44" s="6" t="s">
        <v>158</v>
      </c>
      <c r="F44" s="1" t="s">
        <v>159</v>
      </c>
      <c r="G44" s="4">
        <v>22908000</v>
      </c>
      <c r="K44" s="11">
        <f t="shared" si="1"/>
        <v>132</v>
      </c>
      <c r="L44" s="9" t="s">
        <v>349</v>
      </c>
      <c r="M44" s="10" t="s">
        <v>350</v>
      </c>
      <c r="N44" s="10" t="s">
        <v>351</v>
      </c>
    </row>
    <row r="45" spans="1:14" ht="15">
      <c r="A45">
        <v>2.2</v>
      </c>
      <c r="B45" s="1" t="s">
        <v>200</v>
      </c>
      <c r="C45" s="1">
        <f t="shared" si="0"/>
        <v>810</v>
      </c>
      <c r="D45" s="12" t="s">
        <v>557</v>
      </c>
      <c r="E45" s="6" t="s">
        <v>158</v>
      </c>
      <c r="F45" s="1" t="s">
        <v>159</v>
      </c>
      <c r="G45" s="4">
        <v>1155000</v>
      </c>
      <c r="K45" s="11">
        <f t="shared" si="1"/>
        <v>133</v>
      </c>
      <c r="L45" s="9" t="s">
        <v>352</v>
      </c>
      <c r="M45" s="10" t="s">
        <v>353</v>
      </c>
      <c r="N45" s="10" t="s">
        <v>354</v>
      </c>
    </row>
    <row r="46" spans="1:14" ht="15">
      <c r="A46">
        <v>2.2</v>
      </c>
      <c r="B46" s="1" t="s">
        <v>206</v>
      </c>
      <c r="C46" s="1">
        <f t="shared" si="0"/>
        <v>826</v>
      </c>
      <c r="D46" s="12" t="s">
        <v>566</v>
      </c>
      <c r="E46" s="6" t="s">
        <v>158</v>
      </c>
      <c r="F46" s="1" t="s">
        <v>159</v>
      </c>
      <c r="G46" s="4">
        <v>1429000</v>
      </c>
      <c r="K46" s="11">
        <f t="shared" si="1"/>
        <v>134</v>
      </c>
      <c r="L46" s="9" t="s">
        <v>355</v>
      </c>
      <c r="M46" s="10" t="s">
        <v>356</v>
      </c>
      <c r="N46" s="10" t="s">
        <v>356</v>
      </c>
    </row>
    <row r="47" spans="1:14" ht="15">
      <c r="A47">
        <v>2.2</v>
      </c>
      <c r="B47" s="1" t="s">
        <v>216</v>
      </c>
      <c r="C47" s="1">
        <f t="shared" si="0"/>
        <v>836</v>
      </c>
      <c r="D47" s="12" t="s">
        <v>571</v>
      </c>
      <c r="E47" s="6" t="s">
        <v>158</v>
      </c>
      <c r="F47" s="1" t="s">
        <v>159</v>
      </c>
      <c r="G47" s="4">
        <v>1500000</v>
      </c>
      <c r="K47" s="11">
        <f t="shared" si="1"/>
        <v>136</v>
      </c>
      <c r="L47" s="9" t="s">
        <v>184</v>
      </c>
      <c r="M47" s="10" t="s">
        <v>357</v>
      </c>
      <c r="N47" s="10" t="s">
        <v>358</v>
      </c>
    </row>
    <row r="48" spans="1:14" ht="15">
      <c r="A48">
        <v>2.2</v>
      </c>
      <c r="B48" s="1" t="s">
        <v>222</v>
      </c>
      <c r="C48" s="1">
        <f t="shared" si="0"/>
        <v>841</v>
      </c>
      <c r="D48" s="12" t="s">
        <v>573</v>
      </c>
      <c r="E48" s="6" t="s">
        <v>224</v>
      </c>
      <c r="F48" s="1" t="s">
        <v>225</v>
      </c>
      <c r="G48" s="4">
        <v>-3190212</v>
      </c>
      <c r="K48" s="11">
        <f t="shared" si="1"/>
        <v>156</v>
      </c>
      <c r="L48" s="9" t="s">
        <v>188</v>
      </c>
      <c r="M48" s="10" t="s">
        <v>359</v>
      </c>
      <c r="N48" s="10" t="s">
        <v>360</v>
      </c>
    </row>
    <row r="49" spans="1:14" ht="15">
      <c r="A49">
        <v>2.2</v>
      </c>
      <c r="B49" s="1" t="s">
        <v>93</v>
      </c>
      <c r="C49" s="1">
        <f t="shared" si="0"/>
        <v>2</v>
      </c>
      <c r="D49" s="12" t="s">
        <v>259</v>
      </c>
      <c r="E49" s="6" t="s">
        <v>143</v>
      </c>
      <c r="F49" s="1" t="s">
        <v>144</v>
      </c>
      <c r="G49" s="4">
        <v>600000</v>
      </c>
      <c r="K49" s="11">
        <f t="shared" si="1"/>
        <v>226</v>
      </c>
      <c r="L49" s="9" t="s">
        <v>361</v>
      </c>
      <c r="M49" s="10" t="s">
        <v>362</v>
      </c>
      <c r="N49" s="10" t="s">
        <v>362</v>
      </c>
    </row>
    <row r="50" spans="1:14" ht="15">
      <c r="A50">
        <v>2.2</v>
      </c>
      <c r="B50" s="1" t="s">
        <v>156</v>
      </c>
      <c r="C50" s="1">
        <f t="shared" si="0"/>
        <v>30</v>
      </c>
      <c r="D50" s="12" t="s">
        <v>285</v>
      </c>
      <c r="E50" s="6" t="s">
        <v>143</v>
      </c>
      <c r="F50" s="1" t="s">
        <v>144</v>
      </c>
      <c r="G50" s="4">
        <v>800000</v>
      </c>
      <c r="K50" s="11">
        <f t="shared" si="1"/>
        <v>260</v>
      </c>
      <c r="L50" s="9" t="s">
        <v>363</v>
      </c>
      <c r="M50" s="10" t="s">
        <v>364</v>
      </c>
      <c r="N50" s="10" t="s">
        <v>365</v>
      </c>
    </row>
    <row r="51" spans="1:14" ht="15">
      <c r="A51">
        <v>2.2</v>
      </c>
      <c r="B51" s="1" t="s">
        <v>206</v>
      </c>
      <c r="C51" s="1">
        <f t="shared" si="0"/>
        <v>826</v>
      </c>
      <c r="D51" s="12" t="s">
        <v>566</v>
      </c>
      <c r="E51" s="6" t="s">
        <v>143</v>
      </c>
      <c r="F51" s="1" t="s">
        <v>144</v>
      </c>
      <c r="G51" s="4">
        <v>-110000</v>
      </c>
      <c r="K51" s="11">
        <f t="shared" si="1"/>
        <v>312</v>
      </c>
      <c r="L51" s="9" t="s">
        <v>192</v>
      </c>
      <c r="M51" s="10" t="s">
        <v>366</v>
      </c>
      <c r="N51" s="10" t="s">
        <v>366</v>
      </c>
    </row>
    <row r="52" spans="1:14" ht="15">
      <c r="A52">
        <v>2.2</v>
      </c>
      <c r="B52" s="1" t="s">
        <v>226</v>
      </c>
      <c r="C52" s="1">
        <f t="shared" si="0"/>
        <v>846</v>
      </c>
      <c r="D52" s="12" t="s">
        <v>575</v>
      </c>
      <c r="E52" s="6" t="s">
        <v>143</v>
      </c>
      <c r="F52" s="1" t="s">
        <v>144</v>
      </c>
      <c r="G52" s="4">
        <v>-1300000</v>
      </c>
      <c r="K52" s="11">
        <f t="shared" si="1"/>
        <v>313</v>
      </c>
      <c r="L52" s="9" t="s">
        <v>367</v>
      </c>
      <c r="M52" s="10" t="s">
        <v>368</v>
      </c>
      <c r="N52" s="10" t="s">
        <v>369</v>
      </c>
    </row>
    <row r="53" spans="1:14" ht="15">
      <c r="A53">
        <v>2.2</v>
      </c>
      <c r="B53" s="1" t="s">
        <v>236</v>
      </c>
      <c r="C53" s="1">
        <f t="shared" si="0"/>
        <v>856</v>
      </c>
      <c r="D53" s="12" t="s">
        <v>580</v>
      </c>
      <c r="E53" s="6" t="s">
        <v>143</v>
      </c>
      <c r="F53" s="1" t="s">
        <v>238</v>
      </c>
      <c r="G53" s="4">
        <v>-180000</v>
      </c>
      <c r="K53" s="11">
        <f t="shared" si="1"/>
        <v>341</v>
      </c>
      <c r="L53" s="9" t="s">
        <v>370</v>
      </c>
      <c r="M53" s="10" t="s">
        <v>371</v>
      </c>
      <c r="N53" s="10" t="s">
        <v>372</v>
      </c>
    </row>
    <row r="54" spans="1:14" ht="15">
      <c r="A54">
        <v>2.3</v>
      </c>
      <c r="B54" s="1" t="s">
        <v>93</v>
      </c>
      <c r="C54" s="1">
        <f t="shared" si="0"/>
        <v>2</v>
      </c>
      <c r="D54" s="12" t="s">
        <v>259</v>
      </c>
      <c r="E54" s="6" t="s">
        <v>145</v>
      </c>
      <c r="F54" s="1" t="s">
        <v>146</v>
      </c>
      <c r="G54" s="4">
        <v>-3411000</v>
      </c>
      <c r="K54" s="11">
        <f t="shared" si="1"/>
        <v>342</v>
      </c>
      <c r="L54" s="9" t="s">
        <v>373</v>
      </c>
      <c r="M54" s="10" t="s">
        <v>374</v>
      </c>
      <c r="N54" s="10" t="s">
        <v>375</v>
      </c>
    </row>
    <row r="55" spans="1:14" ht="15">
      <c r="A55">
        <v>2.4</v>
      </c>
      <c r="B55" s="1" t="s">
        <v>93</v>
      </c>
      <c r="C55" s="1">
        <f t="shared" si="0"/>
        <v>2</v>
      </c>
      <c r="D55" s="12" t="s">
        <v>259</v>
      </c>
      <c r="E55" s="6" t="s">
        <v>147</v>
      </c>
      <c r="F55" s="1" t="s">
        <v>148</v>
      </c>
      <c r="G55" s="4">
        <v>2865000</v>
      </c>
      <c r="K55" s="11">
        <f t="shared" si="1"/>
        <v>343</v>
      </c>
      <c r="L55" s="9" t="s">
        <v>376</v>
      </c>
      <c r="M55" s="10" t="s">
        <v>377</v>
      </c>
      <c r="N55" s="10" t="s">
        <v>378</v>
      </c>
    </row>
    <row r="56" spans="1:14" ht="15">
      <c r="A56">
        <v>2.4</v>
      </c>
      <c r="B56" s="1" t="s">
        <v>154</v>
      </c>
      <c r="C56" s="1">
        <f t="shared" si="0"/>
        <v>25</v>
      </c>
      <c r="D56" s="12" t="s">
        <v>284</v>
      </c>
      <c r="E56" s="6" t="s">
        <v>147</v>
      </c>
      <c r="F56" s="1" t="s">
        <v>148</v>
      </c>
      <c r="G56" s="4">
        <v>700000</v>
      </c>
      <c r="K56" s="11">
        <f t="shared" si="1"/>
        <v>344</v>
      </c>
      <c r="L56" s="9" t="s">
        <v>379</v>
      </c>
      <c r="M56" s="10" t="s">
        <v>380</v>
      </c>
      <c r="N56" s="10" t="s">
        <v>381</v>
      </c>
    </row>
    <row r="57" spans="1:14" ht="15">
      <c r="A57">
        <v>2.4</v>
      </c>
      <c r="B57" s="1" t="s">
        <v>194</v>
      </c>
      <c r="C57" s="1">
        <f t="shared" si="0"/>
        <v>806</v>
      </c>
      <c r="D57" s="12" t="s">
        <v>555</v>
      </c>
      <c r="E57" s="6" t="s">
        <v>147</v>
      </c>
      <c r="F57" s="1" t="s">
        <v>148</v>
      </c>
      <c r="G57" s="4">
        <v>734000</v>
      </c>
      <c r="K57" s="11">
        <f t="shared" si="1"/>
        <v>345</v>
      </c>
      <c r="L57" s="9" t="s">
        <v>382</v>
      </c>
      <c r="M57" s="10" t="s">
        <v>383</v>
      </c>
      <c r="N57" s="10" t="s">
        <v>384</v>
      </c>
    </row>
    <row r="58" spans="1:14" ht="15">
      <c r="A58">
        <v>2.4</v>
      </c>
      <c r="B58" s="1" t="s">
        <v>202</v>
      </c>
      <c r="C58" s="1">
        <f t="shared" si="0"/>
        <v>820</v>
      </c>
      <c r="D58" s="12" t="s">
        <v>565</v>
      </c>
      <c r="E58" s="6" t="s">
        <v>147</v>
      </c>
      <c r="F58" s="1" t="s">
        <v>148</v>
      </c>
      <c r="G58" s="4">
        <v>1259000</v>
      </c>
      <c r="K58" s="11">
        <f t="shared" si="1"/>
        <v>346</v>
      </c>
      <c r="L58" s="9" t="s">
        <v>385</v>
      </c>
      <c r="M58" s="10" t="s">
        <v>386</v>
      </c>
      <c r="N58" s="10" t="s">
        <v>387</v>
      </c>
    </row>
    <row r="59" spans="1:14" ht="15">
      <c r="A59">
        <v>2.4</v>
      </c>
      <c r="B59" s="1" t="s">
        <v>214</v>
      </c>
      <c r="C59" s="1">
        <f t="shared" si="0"/>
        <v>829</v>
      </c>
      <c r="D59" s="12" t="s">
        <v>570</v>
      </c>
      <c r="E59" s="6" t="s">
        <v>147</v>
      </c>
      <c r="F59" s="1" t="s">
        <v>148</v>
      </c>
      <c r="G59" s="4">
        <v>-415000</v>
      </c>
      <c r="K59" s="11">
        <f t="shared" si="1"/>
        <v>347</v>
      </c>
      <c r="L59" s="9" t="s">
        <v>388</v>
      </c>
      <c r="M59" s="10" t="s">
        <v>389</v>
      </c>
      <c r="N59" s="10" t="s">
        <v>390</v>
      </c>
    </row>
    <row r="60" spans="1:14" ht="15">
      <c r="A60">
        <v>2.4</v>
      </c>
      <c r="B60" s="1" t="s">
        <v>216</v>
      </c>
      <c r="C60" s="1">
        <f t="shared" si="0"/>
        <v>836</v>
      </c>
      <c r="D60" s="12" t="s">
        <v>571</v>
      </c>
      <c r="E60" s="6" t="s">
        <v>147</v>
      </c>
      <c r="F60" s="1" t="s">
        <v>148</v>
      </c>
      <c r="G60" s="4">
        <v>8950000</v>
      </c>
      <c r="K60" s="11">
        <f t="shared" si="1"/>
        <v>348</v>
      </c>
      <c r="L60" s="9" t="s">
        <v>391</v>
      </c>
      <c r="M60" s="10" t="s">
        <v>392</v>
      </c>
      <c r="N60" s="10" t="s">
        <v>393</v>
      </c>
    </row>
    <row r="61" spans="1:14" ht="15">
      <c r="A61">
        <v>2.4</v>
      </c>
      <c r="B61" s="1" t="s">
        <v>216</v>
      </c>
      <c r="C61" s="1">
        <f t="shared" si="0"/>
        <v>836</v>
      </c>
      <c r="D61" s="12" t="s">
        <v>571</v>
      </c>
      <c r="E61" s="6" t="s">
        <v>218</v>
      </c>
      <c r="F61" s="1" t="s">
        <v>219</v>
      </c>
      <c r="G61" s="4">
        <v>2190000</v>
      </c>
      <c r="K61" s="11">
        <f t="shared" si="1"/>
        <v>349</v>
      </c>
      <c r="L61" s="9" t="s">
        <v>394</v>
      </c>
      <c r="M61" s="10" t="s">
        <v>395</v>
      </c>
      <c r="N61" s="10" t="s">
        <v>396</v>
      </c>
    </row>
    <row r="62" spans="1:14" ht="15">
      <c r="A62">
        <v>2.4</v>
      </c>
      <c r="B62" s="1" t="s">
        <v>202</v>
      </c>
      <c r="C62" s="1">
        <f t="shared" si="0"/>
        <v>820</v>
      </c>
      <c r="D62" s="12" t="s">
        <v>565</v>
      </c>
      <c r="E62" s="6" t="s">
        <v>204</v>
      </c>
      <c r="F62" s="1" t="s">
        <v>205</v>
      </c>
      <c r="G62" s="4">
        <v>9000000</v>
      </c>
      <c r="K62" s="11">
        <f t="shared" si="1"/>
        <v>350</v>
      </c>
      <c r="L62" s="9" t="s">
        <v>397</v>
      </c>
      <c r="M62" s="10" t="s">
        <v>398</v>
      </c>
      <c r="N62" s="10" t="s">
        <v>399</v>
      </c>
    </row>
    <row r="63" spans="1:14" ht="15">
      <c r="A63">
        <v>2.4</v>
      </c>
      <c r="B63" s="1" t="s">
        <v>216</v>
      </c>
      <c r="C63" s="1">
        <f t="shared" si="0"/>
        <v>836</v>
      </c>
      <c r="D63" s="12" t="s">
        <v>571</v>
      </c>
      <c r="E63" s="6" t="s">
        <v>204</v>
      </c>
      <c r="F63" s="1" t="s">
        <v>205</v>
      </c>
      <c r="G63" s="4">
        <v>7000000</v>
      </c>
      <c r="K63" s="11">
        <f t="shared" si="1"/>
        <v>351</v>
      </c>
      <c r="L63" s="9" t="s">
        <v>400</v>
      </c>
      <c r="M63" s="10" t="s">
        <v>401</v>
      </c>
      <c r="N63" s="10" t="s">
        <v>402</v>
      </c>
    </row>
    <row r="64" spans="1:14" ht="15">
      <c r="A64">
        <v>2.4</v>
      </c>
      <c r="B64" s="1" t="s">
        <v>216</v>
      </c>
      <c r="C64" s="1">
        <f t="shared" si="0"/>
        <v>836</v>
      </c>
      <c r="D64" s="12" t="s">
        <v>571</v>
      </c>
      <c r="E64" s="6" t="s">
        <v>220</v>
      </c>
      <c r="F64" s="1" t="s">
        <v>221</v>
      </c>
      <c r="G64" s="4">
        <v>-100000</v>
      </c>
      <c r="K64" s="11">
        <f t="shared" si="1"/>
        <v>352</v>
      </c>
      <c r="L64" s="9" t="s">
        <v>403</v>
      </c>
      <c r="M64" s="10" t="s">
        <v>404</v>
      </c>
      <c r="N64" s="10" t="s">
        <v>405</v>
      </c>
    </row>
    <row r="65" spans="1:14" ht="15">
      <c r="A65">
        <v>2.5</v>
      </c>
      <c r="B65" s="1" t="s">
        <v>226</v>
      </c>
      <c r="C65" s="1">
        <f t="shared" si="0"/>
        <v>846</v>
      </c>
      <c r="D65" s="12" t="s">
        <v>575</v>
      </c>
      <c r="E65" s="6" t="s">
        <v>230</v>
      </c>
      <c r="F65" s="1" t="s">
        <v>231</v>
      </c>
      <c r="G65" s="4">
        <v>-331000</v>
      </c>
      <c r="K65" s="11">
        <f t="shared" si="1"/>
        <v>381</v>
      </c>
      <c r="L65" s="9" t="s">
        <v>406</v>
      </c>
      <c r="M65" s="10" t="s">
        <v>407</v>
      </c>
      <c r="N65" s="10" t="s">
        <v>408</v>
      </c>
    </row>
    <row r="66" spans="1:14" ht="15">
      <c r="A66">
        <v>2.5</v>
      </c>
      <c r="B66" s="1" t="s">
        <v>226</v>
      </c>
      <c r="C66" s="1">
        <f t="shared" si="0"/>
        <v>846</v>
      </c>
      <c r="D66" s="12" t="s">
        <v>575</v>
      </c>
      <c r="E66" s="6" t="s">
        <v>232</v>
      </c>
      <c r="F66" s="1" t="s">
        <v>233</v>
      </c>
      <c r="G66" s="4">
        <v>-509000</v>
      </c>
      <c r="K66" s="11">
        <f t="shared" si="1"/>
        <v>382</v>
      </c>
      <c r="L66" s="9" t="s">
        <v>409</v>
      </c>
      <c r="M66" s="10" t="s">
        <v>410</v>
      </c>
      <c r="N66" s="10" t="s">
        <v>411</v>
      </c>
    </row>
    <row r="67" spans="1:14" ht="15">
      <c r="A67">
        <v>2.5</v>
      </c>
      <c r="B67" s="1" t="s">
        <v>226</v>
      </c>
      <c r="C67" s="1">
        <f t="shared" si="0"/>
        <v>846</v>
      </c>
      <c r="D67" s="12" t="s">
        <v>575</v>
      </c>
      <c r="E67" s="6" t="s">
        <v>234</v>
      </c>
      <c r="F67" s="1" t="s">
        <v>235</v>
      </c>
      <c r="G67" s="4">
        <v>-222000</v>
      </c>
      <c r="K67" s="11">
        <f t="shared" si="1"/>
        <v>383</v>
      </c>
      <c r="L67" s="9" t="s">
        <v>412</v>
      </c>
      <c r="M67" s="10" t="s">
        <v>413</v>
      </c>
      <c r="N67" s="10" t="s">
        <v>414</v>
      </c>
    </row>
    <row r="68" spans="1:14" ht="15">
      <c r="A68">
        <v>2.5</v>
      </c>
      <c r="B68" s="1" t="s">
        <v>194</v>
      </c>
      <c r="C68" s="1">
        <f aca="true" t="shared" si="2" ref="C68:C86">B68+0</f>
        <v>806</v>
      </c>
      <c r="D68" s="12" t="s">
        <v>555</v>
      </c>
      <c r="E68" s="6" t="s">
        <v>196</v>
      </c>
      <c r="F68" s="1" t="s">
        <v>197</v>
      </c>
      <c r="G68" s="4">
        <v>1648000</v>
      </c>
      <c r="K68" s="11">
        <f aca="true" t="shared" si="3" ref="K68:K131">L68+0</f>
        <v>384</v>
      </c>
      <c r="L68" s="9" t="s">
        <v>415</v>
      </c>
      <c r="M68" s="10" t="s">
        <v>416</v>
      </c>
      <c r="N68" s="10" t="s">
        <v>417</v>
      </c>
    </row>
    <row r="69" spans="1:14" ht="15">
      <c r="A69">
        <v>2.5</v>
      </c>
      <c r="B69" s="1" t="s">
        <v>206</v>
      </c>
      <c r="C69" s="1">
        <f t="shared" si="2"/>
        <v>826</v>
      </c>
      <c r="D69" s="12" t="s">
        <v>566</v>
      </c>
      <c r="E69" s="6" t="s">
        <v>196</v>
      </c>
      <c r="F69" s="1" t="s">
        <v>197</v>
      </c>
      <c r="G69" s="4">
        <v>835000</v>
      </c>
      <c r="K69" s="11">
        <f t="shared" si="3"/>
        <v>385</v>
      </c>
      <c r="L69" s="9" t="s">
        <v>418</v>
      </c>
      <c r="M69" s="10" t="s">
        <v>419</v>
      </c>
      <c r="N69" s="10" t="s">
        <v>420</v>
      </c>
    </row>
    <row r="70" spans="1:14" ht="15">
      <c r="A70">
        <v>2.5</v>
      </c>
      <c r="B70" s="1" t="s">
        <v>236</v>
      </c>
      <c r="C70" s="1">
        <f t="shared" si="2"/>
        <v>856</v>
      </c>
      <c r="D70" s="12" t="s">
        <v>580</v>
      </c>
      <c r="E70" s="6" t="s">
        <v>196</v>
      </c>
      <c r="F70" s="1" t="s">
        <v>239</v>
      </c>
      <c r="G70" s="4">
        <v>2972000</v>
      </c>
      <c r="K70" s="11">
        <f t="shared" si="3"/>
        <v>386</v>
      </c>
      <c r="L70" s="9" t="s">
        <v>421</v>
      </c>
      <c r="M70" s="10" t="s">
        <v>422</v>
      </c>
      <c r="N70" s="10" t="s">
        <v>423</v>
      </c>
    </row>
    <row r="71" spans="1:14" ht="15">
      <c r="A71">
        <v>2.7</v>
      </c>
      <c r="B71" s="1" t="s">
        <v>194</v>
      </c>
      <c r="C71" s="1">
        <f t="shared" si="2"/>
        <v>806</v>
      </c>
      <c r="D71" s="12" t="s">
        <v>555</v>
      </c>
      <c r="E71" s="6" t="s">
        <v>198</v>
      </c>
      <c r="F71" s="1" t="s">
        <v>199</v>
      </c>
      <c r="G71" s="4">
        <v>1330000</v>
      </c>
      <c r="K71" s="11">
        <f t="shared" si="3"/>
        <v>387</v>
      </c>
      <c r="L71" s="9" t="s">
        <v>424</v>
      </c>
      <c r="M71" s="10" t="s">
        <v>425</v>
      </c>
      <c r="N71" s="10" t="s">
        <v>426</v>
      </c>
    </row>
    <row r="72" spans="1:14" ht="15">
      <c r="A72">
        <v>2.7</v>
      </c>
      <c r="B72" s="1" t="s">
        <v>156</v>
      </c>
      <c r="C72" s="1">
        <f t="shared" si="2"/>
        <v>30</v>
      </c>
      <c r="D72" s="12" t="s">
        <v>285</v>
      </c>
      <c r="E72" s="6" t="s">
        <v>160</v>
      </c>
      <c r="F72" s="1" t="s">
        <v>161</v>
      </c>
      <c r="G72" s="4">
        <v>418000</v>
      </c>
      <c r="K72" s="11">
        <f t="shared" si="3"/>
        <v>388</v>
      </c>
      <c r="L72" s="9" t="s">
        <v>427</v>
      </c>
      <c r="M72" s="10" t="s">
        <v>428</v>
      </c>
      <c r="N72" s="10" t="s">
        <v>429</v>
      </c>
    </row>
    <row r="73" spans="1:14" ht="15">
      <c r="A73">
        <v>2.7</v>
      </c>
      <c r="B73" s="1" t="s">
        <v>236</v>
      </c>
      <c r="C73" s="1">
        <f t="shared" si="2"/>
        <v>856</v>
      </c>
      <c r="D73" s="12" t="s">
        <v>580</v>
      </c>
      <c r="E73" s="6" t="s">
        <v>160</v>
      </c>
      <c r="F73" s="1" t="s">
        <v>240</v>
      </c>
      <c r="G73" s="4">
        <v>1000000</v>
      </c>
      <c r="K73" s="11">
        <f t="shared" si="3"/>
        <v>389</v>
      </c>
      <c r="L73" s="9" t="s">
        <v>430</v>
      </c>
      <c r="M73" s="10" t="s">
        <v>431</v>
      </c>
      <c r="N73" s="10" t="s">
        <v>432</v>
      </c>
    </row>
    <row r="74" spans="1:14" ht="15">
      <c r="A74">
        <v>2.7</v>
      </c>
      <c r="B74" s="1" t="s">
        <v>243</v>
      </c>
      <c r="C74" s="1">
        <f t="shared" si="2"/>
        <v>866</v>
      </c>
      <c r="D74" s="12" t="s">
        <v>587</v>
      </c>
      <c r="E74" s="6" t="s">
        <v>160</v>
      </c>
      <c r="F74" s="1" t="s">
        <v>161</v>
      </c>
      <c r="G74" s="4">
        <v>250000</v>
      </c>
      <c r="K74" s="11">
        <f t="shared" si="3"/>
        <v>390</v>
      </c>
      <c r="L74" s="9" t="s">
        <v>433</v>
      </c>
      <c r="M74" s="10" t="s">
        <v>434</v>
      </c>
      <c r="N74" s="10" t="s">
        <v>435</v>
      </c>
    </row>
    <row r="75" spans="1:14" ht="15">
      <c r="A75">
        <v>2.7</v>
      </c>
      <c r="B75" s="1" t="s">
        <v>93</v>
      </c>
      <c r="C75" s="1">
        <f t="shared" si="2"/>
        <v>2</v>
      </c>
      <c r="D75" s="12" t="s">
        <v>259</v>
      </c>
      <c r="E75" s="6" t="s">
        <v>149</v>
      </c>
      <c r="F75" s="1" t="s">
        <v>150</v>
      </c>
      <c r="G75" s="4">
        <v>-4793000</v>
      </c>
      <c r="K75" s="11">
        <f t="shared" si="3"/>
        <v>391</v>
      </c>
      <c r="L75" s="9" t="s">
        <v>436</v>
      </c>
      <c r="M75" s="10" t="s">
        <v>437</v>
      </c>
      <c r="N75" s="10" t="s">
        <v>438</v>
      </c>
    </row>
    <row r="76" spans="1:14" ht="15">
      <c r="A76">
        <v>2.7</v>
      </c>
      <c r="B76" s="1" t="s">
        <v>168</v>
      </c>
      <c r="C76" s="1">
        <f t="shared" si="2"/>
        <v>56</v>
      </c>
      <c r="D76" s="12" t="s">
        <v>307</v>
      </c>
      <c r="E76" s="6" t="s">
        <v>170</v>
      </c>
      <c r="F76" s="1" t="s">
        <v>171</v>
      </c>
      <c r="G76" s="4">
        <v>-900000</v>
      </c>
      <c r="K76" s="11">
        <f t="shared" si="3"/>
        <v>392</v>
      </c>
      <c r="L76" s="9" t="s">
        <v>439</v>
      </c>
      <c r="M76" s="10" t="s">
        <v>440</v>
      </c>
      <c r="N76" s="10" t="s">
        <v>441</v>
      </c>
    </row>
    <row r="77" spans="1:14" ht="15">
      <c r="A77">
        <v>2.7</v>
      </c>
      <c r="B77" s="1" t="s">
        <v>168</v>
      </c>
      <c r="C77" s="1">
        <f t="shared" si="2"/>
        <v>56</v>
      </c>
      <c r="D77" s="12" t="s">
        <v>307</v>
      </c>
      <c r="E77" s="6" t="s">
        <v>172</v>
      </c>
      <c r="F77" s="1" t="s">
        <v>173</v>
      </c>
      <c r="G77" s="4">
        <v>-5732000</v>
      </c>
      <c r="K77" s="11">
        <f t="shared" si="3"/>
        <v>431</v>
      </c>
      <c r="L77" s="9" t="s">
        <v>442</v>
      </c>
      <c r="M77" s="10" t="s">
        <v>443</v>
      </c>
      <c r="N77" s="10" t="s">
        <v>444</v>
      </c>
    </row>
    <row r="78" spans="1:14" ht="15">
      <c r="A78">
        <v>2.7</v>
      </c>
      <c r="B78" s="1" t="s">
        <v>168</v>
      </c>
      <c r="C78" s="1">
        <f t="shared" si="2"/>
        <v>56</v>
      </c>
      <c r="D78" s="12" t="s">
        <v>307</v>
      </c>
      <c r="E78" s="6" t="s">
        <v>174</v>
      </c>
      <c r="F78" s="1" t="s">
        <v>175</v>
      </c>
      <c r="G78" s="4">
        <v>1697000</v>
      </c>
      <c r="K78" s="11">
        <f t="shared" si="3"/>
        <v>432</v>
      </c>
      <c r="L78" s="9" t="s">
        <v>445</v>
      </c>
      <c r="M78" s="10" t="s">
        <v>446</v>
      </c>
      <c r="N78" s="10" t="s">
        <v>447</v>
      </c>
    </row>
    <row r="79" spans="1:14" ht="15">
      <c r="A79">
        <v>2.7</v>
      </c>
      <c r="B79" s="1" t="s">
        <v>93</v>
      </c>
      <c r="C79" s="1">
        <f t="shared" si="2"/>
        <v>2</v>
      </c>
      <c r="D79" s="12" t="s">
        <v>259</v>
      </c>
      <c r="E79" s="6" t="s">
        <v>151</v>
      </c>
      <c r="F79" s="1" t="s">
        <v>152</v>
      </c>
      <c r="G79" s="4">
        <v>22632022</v>
      </c>
      <c r="K79" s="11">
        <f t="shared" si="3"/>
        <v>433</v>
      </c>
      <c r="L79" s="9" t="s">
        <v>448</v>
      </c>
      <c r="M79" s="10" t="s">
        <v>449</v>
      </c>
      <c r="N79" s="10" t="s">
        <v>450</v>
      </c>
    </row>
    <row r="80" spans="1:14" ht="15">
      <c r="A80">
        <v>2.7</v>
      </c>
      <c r="B80" s="1" t="s">
        <v>156</v>
      </c>
      <c r="C80" s="1">
        <f t="shared" si="2"/>
        <v>30</v>
      </c>
      <c r="D80" s="12" t="s">
        <v>285</v>
      </c>
      <c r="E80" s="6" t="s">
        <v>151</v>
      </c>
      <c r="F80" s="1" t="s">
        <v>152</v>
      </c>
      <c r="G80" s="4">
        <v>50000</v>
      </c>
      <c r="K80" s="11">
        <f t="shared" si="3"/>
        <v>434</v>
      </c>
      <c r="L80" s="9" t="s">
        <v>451</v>
      </c>
      <c r="M80" s="10" t="s">
        <v>452</v>
      </c>
      <c r="N80" s="10" t="s">
        <v>453</v>
      </c>
    </row>
    <row r="81" spans="1:14" ht="15">
      <c r="A81">
        <v>2.7</v>
      </c>
      <c r="B81" s="1" t="s">
        <v>180</v>
      </c>
      <c r="C81" s="1">
        <f t="shared" si="2"/>
        <v>72</v>
      </c>
      <c r="D81" s="12" t="s">
        <v>320</v>
      </c>
      <c r="E81" s="6" t="s">
        <v>151</v>
      </c>
      <c r="F81" s="1" t="s">
        <v>152</v>
      </c>
      <c r="G81" s="4">
        <v>1059000</v>
      </c>
      <c r="K81" s="11">
        <f t="shared" si="3"/>
        <v>435</v>
      </c>
      <c r="L81" s="9" t="s">
        <v>454</v>
      </c>
      <c r="M81" s="10" t="s">
        <v>455</v>
      </c>
      <c r="N81" s="10" t="s">
        <v>456</v>
      </c>
    </row>
    <row r="82" spans="1:14" ht="15">
      <c r="A82">
        <v>2.7</v>
      </c>
      <c r="B82" s="1" t="s">
        <v>182</v>
      </c>
      <c r="C82" s="1">
        <f t="shared" si="2"/>
        <v>131</v>
      </c>
      <c r="D82" s="12" t="s">
        <v>347</v>
      </c>
      <c r="E82" s="6" t="s">
        <v>151</v>
      </c>
      <c r="F82" s="1" t="s">
        <v>152</v>
      </c>
      <c r="G82" s="4">
        <v>-1000000</v>
      </c>
      <c r="K82" s="11">
        <f t="shared" si="3"/>
        <v>436</v>
      </c>
      <c r="L82" s="9" t="s">
        <v>457</v>
      </c>
      <c r="M82" s="10" t="s">
        <v>458</v>
      </c>
      <c r="N82" s="10" t="s">
        <v>459</v>
      </c>
    </row>
    <row r="83" spans="1:14" ht="15">
      <c r="A83">
        <v>2.7</v>
      </c>
      <c r="B83" s="1" t="s">
        <v>208</v>
      </c>
      <c r="C83" s="1">
        <f t="shared" si="2"/>
        <v>827</v>
      </c>
      <c r="D83" s="12" t="s">
        <v>568</v>
      </c>
      <c r="E83" s="6" t="s">
        <v>151</v>
      </c>
      <c r="F83" s="1" t="s">
        <v>152</v>
      </c>
      <c r="G83" s="4">
        <v>1450000</v>
      </c>
      <c r="K83" s="11">
        <f t="shared" si="3"/>
        <v>437</v>
      </c>
      <c r="L83" s="9" t="s">
        <v>460</v>
      </c>
      <c r="M83" s="10" t="s">
        <v>461</v>
      </c>
      <c r="N83" s="10" t="s">
        <v>462</v>
      </c>
    </row>
    <row r="84" spans="1:14" ht="15">
      <c r="A84">
        <v>2.6</v>
      </c>
      <c r="B84" s="1" t="s">
        <v>153</v>
      </c>
      <c r="C84" s="1">
        <f t="shared" si="2"/>
        <v>15</v>
      </c>
      <c r="D84" s="12" t="s">
        <v>277</v>
      </c>
      <c r="E84" s="6" t="s">
        <v>249</v>
      </c>
      <c r="F84" s="1" t="s">
        <v>246</v>
      </c>
      <c r="G84" s="4">
        <v>12920000</v>
      </c>
      <c r="K84" s="11">
        <f t="shared" si="3"/>
        <v>438</v>
      </c>
      <c r="L84" s="9" t="s">
        <v>463</v>
      </c>
      <c r="M84" s="10" t="s">
        <v>464</v>
      </c>
      <c r="N84" s="10" t="s">
        <v>465</v>
      </c>
    </row>
    <row r="85" spans="1:14" ht="15">
      <c r="A85">
        <v>2.6</v>
      </c>
      <c r="B85" s="1" t="s">
        <v>216</v>
      </c>
      <c r="C85" s="1">
        <f t="shared" si="2"/>
        <v>836</v>
      </c>
      <c r="D85" s="12" t="s">
        <v>571</v>
      </c>
      <c r="E85" s="6" t="s">
        <v>249</v>
      </c>
      <c r="F85" s="1" t="s">
        <v>246</v>
      </c>
      <c r="G85" s="4">
        <v>-210000</v>
      </c>
      <c r="K85" s="11">
        <f t="shared" si="3"/>
        <v>439</v>
      </c>
      <c r="L85" s="9" t="s">
        <v>466</v>
      </c>
      <c r="M85" s="10" t="s">
        <v>467</v>
      </c>
      <c r="N85" s="10" t="s">
        <v>468</v>
      </c>
    </row>
    <row r="86" spans="1:14" ht="15">
      <c r="A86">
        <v>2.6</v>
      </c>
      <c r="B86" s="1" t="s">
        <v>153</v>
      </c>
      <c r="C86" s="1">
        <f t="shared" si="2"/>
        <v>15</v>
      </c>
      <c r="D86" s="12" t="s">
        <v>277</v>
      </c>
      <c r="E86" s="6" t="s">
        <v>250</v>
      </c>
      <c r="F86" s="1" t="s">
        <v>247</v>
      </c>
      <c r="G86" s="4">
        <v>-2710000</v>
      </c>
      <c r="K86" s="11">
        <f t="shared" si="3"/>
        <v>440</v>
      </c>
      <c r="L86" s="9" t="s">
        <v>469</v>
      </c>
      <c r="M86" s="10" t="s">
        <v>470</v>
      </c>
      <c r="N86" s="10" t="s">
        <v>471</v>
      </c>
    </row>
    <row r="87" spans="11:14" ht="15">
      <c r="K87" s="11">
        <f t="shared" si="3"/>
        <v>441</v>
      </c>
      <c r="L87" s="9" t="s">
        <v>472</v>
      </c>
      <c r="M87" s="10" t="s">
        <v>473</v>
      </c>
      <c r="N87" s="10" t="s">
        <v>474</v>
      </c>
    </row>
    <row r="88" spans="11:14" ht="15">
      <c r="K88" s="11">
        <f t="shared" si="3"/>
        <v>442</v>
      </c>
      <c r="L88" s="9" t="s">
        <v>475</v>
      </c>
      <c r="M88" s="10" t="s">
        <v>476</v>
      </c>
      <c r="N88" s="10" t="s">
        <v>477</v>
      </c>
    </row>
    <row r="89" spans="11:14" ht="15">
      <c r="K89" s="11">
        <f t="shared" si="3"/>
        <v>443</v>
      </c>
      <c r="L89" s="9" t="s">
        <v>478</v>
      </c>
      <c r="M89" s="10" t="s">
        <v>479</v>
      </c>
      <c r="N89" s="10" t="s">
        <v>480</v>
      </c>
    </row>
    <row r="90" spans="11:14" ht="15">
      <c r="K90" s="11">
        <f t="shared" si="3"/>
        <v>444</v>
      </c>
      <c r="L90" s="9" t="s">
        <v>481</v>
      </c>
      <c r="M90" s="10" t="s">
        <v>482</v>
      </c>
      <c r="N90" s="10" t="s">
        <v>483</v>
      </c>
    </row>
    <row r="91" spans="11:14" ht="15">
      <c r="K91" s="11">
        <f t="shared" si="3"/>
        <v>471</v>
      </c>
      <c r="L91" s="9" t="s">
        <v>484</v>
      </c>
      <c r="M91" s="10" t="s">
        <v>485</v>
      </c>
      <c r="N91" s="10" t="s">
        <v>486</v>
      </c>
    </row>
    <row r="92" spans="11:14" ht="15">
      <c r="K92" s="11">
        <f t="shared" si="3"/>
        <v>472</v>
      </c>
      <c r="L92" s="9" t="s">
        <v>487</v>
      </c>
      <c r="M92" s="10" t="s">
        <v>488</v>
      </c>
      <c r="N92" s="10" t="s">
        <v>489</v>
      </c>
    </row>
    <row r="93" spans="11:14" ht="15">
      <c r="K93" s="11">
        <f t="shared" si="3"/>
        <v>473</v>
      </c>
      <c r="L93" s="9" t="s">
        <v>490</v>
      </c>
      <c r="M93" s="10" t="s">
        <v>491</v>
      </c>
      <c r="N93" s="10" t="s">
        <v>492</v>
      </c>
    </row>
    <row r="94" spans="11:14" ht="15">
      <c r="K94" s="11">
        <f t="shared" si="3"/>
        <v>474</v>
      </c>
      <c r="L94" s="9" t="s">
        <v>493</v>
      </c>
      <c r="M94" s="10" t="s">
        <v>494</v>
      </c>
      <c r="N94" s="10" t="s">
        <v>495</v>
      </c>
    </row>
    <row r="95" spans="11:14" ht="15">
      <c r="K95" s="11">
        <f t="shared" si="3"/>
        <v>475</v>
      </c>
      <c r="L95" s="9" t="s">
        <v>496</v>
      </c>
      <c r="M95" s="10" t="s">
        <v>497</v>
      </c>
      <c r="N95" s="10" t="s">
        <v>498</v>
      </c>
    </row>
    <row r="96" spans="11:14" ht="15">
      <c r="K96" s="11">
        <f t="shared" si="3"/>
        <v>476</v>
      </c>
      <c r="L96" s="9" t="s">
        <v>499</v>
      </c>
      <c r="M96" s="10" t="s">
        <v>500</v>
      </c>
      <c r="N96" s="10" t="s">
        <v>501</v>
      </c>
    </row>
    <row r="97" spans="11:14" ht="15">
      <c r="K97" s="11">
        <f t="shared" si="3"/>
        <v>477</v>
      </c>
      <c r="L97" s="9" t="s">
        <v>502</v>
      </c>
      <c r="M97" s="10" t="s">
        <v>503</v>
      </c>
      <c r="N97" s="10" t="s">
        <v>504</v>
      </c>
    </row>
    <row r="98" spans="11:14" ht="15">
      <c r="K98" s="11">
        <f t="shared" si="3"/>
        <v>478</v>
      </c>
      <c r="L98" s="9" t="s">
        <v>505</v>
      </c>
      <c r="M98" s="10" t="s">
        <v>506</v>
      </c>
      <c r="N98" s="10" t="s">
        <v>507</v>
      </c>
    </row>
    <row r="99" spans="11:14" ht="15">
      <c r="K99" s="11">
        <f t="shared" si="3"/>
        <v>479</v>
      </c>
      <c r="L99" s="9" t="s">
        <v>508</v>
      </c>
      <c r="M99" s="10" t="s">
        <v>509</v>
      </c>
      <c r="N99" s="10" t="s">
        <v>510</v>
      </c>
    </row>
    <row r="100" spans="11:14" ht="15">
      <c r="K100" s="11">
        <f t="shared" si="3"/>
        <v>480</v>
      </c>
      <c r="L100" s="9" t="s">
        <v>511</v>
      </c>
      <c r="M100" s="10" t="s">
        <v>512</v>
      </c>
      <c r="N100" s="10" t="s">
        <v>513</v>
      </c>
    </row>
    <row r="101" spans="11:14" ht="15">
      <c r="K101" s="11">
        <f t="shared" si="3"/>
        <v>481</v>
      </c>
      <c r="L101" s="9" t="s">
        <v>514</v>
      </c>
      <c r="M101" s="10" t="s">
        <v>515</v>
      </c>
      <c r="N101" s="10" t="s">
        <v>516</v>
      </c>
    </row>
    <row r="102" spans="11:14" ht="15">
      <c r="K102" s="11">
        <f t="shared" si="3"/>
        <v>482</v>
      </c>
      <c r="L102" s="9" t="s">
        <v>517</v>
      </c>
      <c r="M102" s="10" t="s">
        <v>518</v>
      </c>
      <c r="N102" s="10" t="s">
        <v>519</v>
      </c>
    </row>
    <row r="103" spans="11:14" ht="15">
      <c r="K103" s="11">
        <f t="shared" si="3"/>
        <v>483</v>
      </c>
      <c r="L103" s="9" t="s">
        <v>520</v>
      </c>
      <c r="M103" s="10" t="s">
        <v>521</v>
      </c>
      <c r="N103" s="10" t="s">
        <v>522</v>
      </c>
    </row>
    <row r="104" spans="11:14" ht="15">
      <c r="K104" s="11">
        <f t="shared" si="3"/>
        <v>484</v>
      </c>
      <c r="L104" s="9" t="s">
        <v>523</v>
      </c>
      <c r="M104" s="10" t="s">
        <v>524</v>
      </c>
      <c r="N104" s="10" t="s">
        <v>525</v>
      </c>
    </row>
    <row r="105" spans="11:14" ht="15">
      <c r="K105" s="11">
        <f t="shared" si="3"/>
        <v>485</v>
      </c>
      <c r="L105" s="9" t="s">
        <v>526</v>
      </c>
      <c r="M105" s="10" t="s">
        <v>527</v>
      </c>
      <c r="N105" s="10" t="s">
        <v>528</v>
      </c>
    </row>
    <row r="106" spans="11:14" ht="15">
      <c r="K106" s="11">
        <f t="shared" si="3"/>
        <v>486</v>
      </c>
      <c r="L106" s="9" t="s">
        <v>529</v>
      </c>
      <c r="M106" s="10" t="s">
        <v>530</v>
      </c>
      <c r="N106" s="10" t="s">
        <v>531</v>
      </c>
    </row>
    <row r="107" spans="11:14" ht="15">
      <c r="K107" s="11">
        <f t="shared" si="3"/>
        <v>487</v>
      </c>
      <c r="L107" s="9" t="s">
        <v>532</v>
      </c>
      <c r="M107" s="10" t="s">
        <v>533</v>
      </c>
      <c r="N107" s="10" t="s">
        <v>534</v>
      </c>
    </row>
    <row r="108" spans="11:14" ht="15">
      <c r="K108" s="11">
        <f t="shared" si="3"/>
        <v>488</v>
      </c>
      <c r="L108" s="9" t="s">
        <v>535</v>
      </c>
      <c r="M108" s="10" t="s">
        <v>536</v>
      </c>
      <c r="N108" s="10" t="s">
        <v>537</v>
      </c>
    </row>
    <row r="109" spans="11:14" ht="15">
      <c r="K109" s="11">
        <f t="shared" si="3"/>
        <v>491</v>
      </c>
      <c r="L109" s="9" t="s">
        <v>538</v>
      </c>
      <c r="M109" s="10" t="s">
        <v>539</v>
      </c>
      <c r="N109" s="10" t="s">
        <v>540</v>
      </c>
    </row>
    <row r="110" spans="11:14" ht="15">
      <c r="K110" s="11">
        <f t="shared" si="3"/>
        <v>492</v>
      </c>
      <c r="L110" s="9" t="s">
        <v>541</v>
      </c>
      <c r="M110" s="10" t="s">
        <v>542</v>
      </c>
      <c r="N110" s="10" t="s">
        <v>543</v>
      </c>
    </row>
    <row r="111" spans="11:14" ht="15">
      <c r="K111" s="11">
        <f t="shared" si="3"/>
        <v>493</v>
      </c>
      <c r="L111" s="9" t="s">
        <v>544</v>
      </c>
      <c r="M111" s="10" t="s">
        <v>545</v>
      </c>
      <c r="N111" s="10" t="s">
        <v>546</v>
      </c>
    </row>
    <row r="112" spans="11:14" ht="15">
      <c r="K112" s="11">
        <f t="shared" si="3"/>
        <v>600</v>
      </c>
      <c r="L112" s="9" t="s">
        <v>547</v>
      </c>
      <c r="M112" s="10" t="s">
        <v>548</v>
      </c>
      <c r="N112" s="10"/>
    </row>
    <row r="113" spans="11:14" ht="15">
      <c r="K113" s="11">
        <f t="shared" si="3"/>
        <v>603</v>
      </c>
      <c r="L113" s="9" t="s">
        <v>549</v>
      </c>
      <c r="M113" s="10" t="s">
        <v>548</v>
      </c>
      <c r="N113" s="10"/>
    </row>
    <row r="114" spans="11:14" ht="15">
      <c r="K114" s="11">
        <f t="shared" si="3"/>
        <v>781</v>
      </c>
      <c r="L114" s="9" t="s">
        <v>550</v>
      </c>
      <c r="M114" s="10" t="s">
        <v>551</v>
      </c>
      <c r="N114" s="10" t="s">
        <v>551</v>
      </c>
    </row>
    <row r="115" spans="11:14" ht="15">
      <c r="K115" s="11">
        <f t="shared" si="3"/>
        <v>801</v>
      </c>
      <c r="L115" s="9" t="s">
        <v>552</v>
      </c>
      <c r="M115" s="10" t="s">
        <v>553</v>
      </c>
      <c r="N115" s="10" t="s">
        <v>554</v>
      </c>
    </row>
    <row r="116" spans="11:14" ht="15">
      <c r="K116" s="11">
        <f t="shared" si="3"/>
        <v>806</v>
      </c>
      <c r="L116" s="9" t="s">
        <v>194</v>
      </c>
      <c r="M116" s="10" t="s">
        <v>555</v>
      </c>
      <c r="N116" s="10" t="s">
        <v>556</v>
      </c>
    </row>
    <row r="117" spans="11:14" ht="15">
      <c r="K117" s="11">
        <f t="shared" si="3"/>
        <v>810</v>
      </c>
      <c r="L117" s="9" t="s">
        <v>200</v>
      </c>
      <c r="M117" s="10" t="s">
        <v>557</v>
      </c>
      <c r="N117" s="10" t="s">
        <v>558</v>
      </c>
    </row>
    <row r="118" spans="11:14" ht="15">
      <c r="K118" s="11">
        <f t="shared" si="3"/>
        <v>816</v>
      </c>
      <c r="L118" s="9" t="s">
        <v>559</v>
      </c>
      <c r="M118" s="10" t="s">
        <v>560</v>
      </c>
      <c r="N118" s="10" t="s">
        <v>561</v>
      </c>
    </row>
    <row r="119" spans="11:14" ht="15">
      <c r="K119" s="11">
        <f t="shared" si="3"/>
        <v>819</v>
      </c>
      <c r="L119" s="9" t="s">
        <v>562</v>
      </c>
      <c r="M119" s="10" t="s">
        <v>563</v>
      </c>
      <c r="N119" s="10" t="s">
        <v>564</v>
      </c>
    </row>
    <row r="120" spans="11:14" ht="15">
      <c r="K120" s="11">
        <f t="shared" si="3"/>
        <v>820</v>
      </c>
      <c r="L120" s="9" t="s">
        <v>202</v>
      </c>
      <c r="M120" s="10" t="s">
        <v>565</v>
      </c>
      <c r="N120" s="10" t="s">
        <v>565</v>
      </c>
    </row>
    <row r="121" spans="11:14" ht="15">
      <c r="K121" s="11">
        <f t="shared" si="3"/>
        <v>826</v>
      </c>
      <c r="L121" s="9" t="s">
        <v>206</v>
      </c>
      <c r="M121" s="10" t="s">
        <v>566</v>
      </c>
      <c r="N121" s="10" t="s">
        <v>567</v>
      </c>
    </row>
    <row r="122" spans="11:14" ht="15">
      <c r="K122" s="11">
        <f t="shared" si="3"/>
        <v>827</v>
      </c>
      <c r="L122" s="9" t="s">
        <v>208</v>
      </c>
      <c r="M122" s="10" t="s">
        <v>568</v>
      </c>
      <c r="N122" s="10" t="s">
        <v>569</v>
      </c>
    </row>
    <row r="123" spans="11:14" ht="15">
      <c r="K123" s="11">
        <f t="shared" si="3"/>
        <v>829</v>
      </c>
      <c r="L123" s="9" t="s">
        <v>214</v>
      </c>
      <c r="M123" s="10" t="s">
        <v>570</v>
      </c>
      <c r="N123" s="10" t="s">
        <v>570</v>
      </c>
    </row>
    <row r="124" spans="11:14" ht="15">
      <c r="K124" s="11">
        <f t="shared" si="3"/>
        <v>836</v>
      </c>
      <c r="L124" s="9" t="s">
        <v>216</v>
      </c>
      <c r="M124" s="10" t="s">
        <v>571</v>
      </c>
      <c r="N124" s="10" t="s">
        <v>572</v>
      </c>
    </row>
    <row r="125" spans="11:14" ht="15">
      <c r="K125" s="11">
        <f t="shared" si="3"/>
        <v>841</v>
      </c>
      <c r="L125" s="9" t="s">
        <v>222</v>
      </c>
      <c r="M125" s="10" t="s">
        <v>573</v>
      </c>
      <c r="N125" s="10" t="s">
        <v>574</v>
      </c>
    </row>
    <row r="126" spans="11:14" ht="15">
      <c r="K126" s="11">
        <f t="shared" si="3"/>
        <v>846</v>
      </c>
      <c r="L126" s="9" t="s">
        <v>226</v>
      </c>
      <c r="M126" s="10" t="s">
        <v>575</v>
      </c>
      <c r="N126" s="10" t="s">
        <v>576</v>
      </c>
    </row>
    <row r="127" spans="11:14" ht="15">
      <c r="K127" s="11">
        <f t="shared" si="3"/>
        <v>850</v>
      </c>
      <c r="L127" s="9" t="s">
        <v>577</v>
      </c>
      <c r="M127" s="10" t="s">
        <v>578</v>
      </c>
      <c r="N127" s="10" t="s">
        <v>579</v>
      </c>
    </row>
    <row r="128" spans="11:14" ht="15">
      <c r="K128" s="11">
        <f t="shared" si="3"/>
        <v>856</v>
      </c>
      <c r="L128" s="9" t="s">
        <v>236</v>
      </c>
      <c r="M128" s="10" t="s">
        <v>580</v>
      </c>
      <c r="N128" s="10" t="s">
        <v>581</v>
      </c>
    </row>
    <row r="129" spans="11:14" ht="15">
      <c r="K129" s="11">
        <f t="shared" si="3"/>
        <v>858</v>
      </c>
      <c r="L129" s="9" t="s">
        <v>241</v>
      </c>
      <c r="M129" s="10" t="s">
        <v>582</v>
      </c>
      <c r="N129" s="10" t="s">
        <v>583</v>
      </c>
    </row>
    <row r="130" spans="11:14" ht="15">
      <c r="K130" s="11">
        <f t="shared" si="3"/>
        <v>860</v>
      </c>
      <c r="L130" s="9" t="s">
        <v>584</v>
      </c>
      <c r="M130" s="10" t="s">
        <v>585</v>
      </c>
      <c r="N130" s="10" t="s">
        <v>586</v>
      </c>
    </row>
    <row r="131" spans="11:14" ht="15">
      <c r="K131" s="11">
        <f t="shared" si="3"/>
        <v>866</v>
      </c>
      <c r="L131" s="9" t="s">
        <v>243</v>
      </c>
      <c r="M131" s="10" t="s">
        <v>587</v>
      </c>
      <c r="N131" s="10" t="s">
        <v>588</v>
      </c>
    </row>
    <row r="132" spans="11:14" ht="15">
      <c r="K132" s="11">
        <f aca="true" t="shared" si="4" ref="K132:K142">L132+0</f>
        <v>901</v>
      </c>
      <c r="L132" s="9" t="s">
        <v>589</v>
      </c>
      <c r="M132" s="10" t="s">
        <v>590</v>
      </c>
      <c r="N132" s="10" t="s">
        <v>590</v>
      </c>
    </row>
    <row r="133" spans="11:14" ht="15">
      <c r="K133" s="11">
        <f t="shared" si="4"/>
        <v>902</v>
      </c>
      <c r="L133" s="9" t="s">
        <v>591</v>
      </c>
      <c r="M133" s="10" t="s">
        <v>592</v>
      </c>
      <c r="N133" s="10" t="s">
        <v>592</v>
      </c>
    </row>
    <row r="134" spans="11:14" ht="15">
      <c r="K134" s="11">
        <f t="shared" si="4"/>
        <v>903</v>
      </c>
      <c r="L134" s="9" t="s">
        <v>593</v>
      </c>
      <c r="M134" s="10" t="s">
        <v>594</v>
      </c>
      <c r="N134" s="10" t="s">
        <v>594</v>
      </c>
    </row>
    <row r="135" spans="11:14" ht="15">
      <c r="K135" s="11">
        <f t="shared" si="4"/>
        <v>904</v>
      </c>
      <c r="L135" s="9" t="s">
        <v>595</v>
      </c>
      <c r="M135" s="10" t="s">
        <v>596</v>
      </c>
      <c r="N135" s="10" t="s">
        <v>596</v>
      </c>
    </row>
    <row r="136" spans="11:14" ht="15">
      <c r="K136" s="11">
        <f t="shared" si="4"/>
        <v>905</v>
      </c>
      <c r="L136" s="9" t="s">
        <v>597</v>
      </c>
      <c r="M136" s="10" t="s">
        <v>598</v>
      </c>
      <c r="N136" s="10" t="s">
        <v>598</v>
      </c>
    </row>
    <row r="137" spans="11:14" ht="15">
      <c r="K137" s="11">
        <f t="shared" si="4"/>
        <v>906</v>
      </c>
      <c r="L137" s="9" t="s">
        <v>599</v>
      </c>
      <c r="M137" s="10" t="s">
        <v>600</v>
      </c>
      <c r="N137" s="10" t="s">
        <v>601</v>
      </c>
    </row>
    <row r="138" spans="11:14" ht="15">
      <c r="K138" s="11">
        <f t="shared" si="4"/>
        <v>941</v>
      </c>
      <c r="L138" s="9" t="s">
        <v>602</v>
      </c>
      <c r="M138" s="10" t="s">
        <v>603</v>
      </c>
      <c r="N138" s="10" t="s">
        <v>603</v>
      </c>
    </row>
    <row r="139" spans="11:14" ht="15">
      <c r="K139" s="11">
        <f t="shared" si="4"/>
        <v>942</v>
      </c>
      <c r="L139" s="9" t="s">
        <v>604</v>
      </c>
      <c r="M139" s="10" t="s">
        <v>605</v>
      </c>
      <c r="N139" s="10" t="s">
        <v>605</v>
      </c>
    </row>
    <row r="140" spans="11:14" ht="15">
      <c r="K140" s="11">
        <f t="shared" si="4"/>
        <v>943</v>
      </c>
      <c r="L140" s="9" t="s">
        <v>606</v>
      </c>
      <c r="M140" s="10" t="s">
        <v>607</v>
      </c>
      <c r="N140" s="10" t="s">
        <v>607</v>
      </c>
    </row>
    <row r="141" spans="11:14" ht="15">
      <c r="K141" s="11">
        <f t="shared" si="4"/>
        <v>944</v>
      </c>
      <c r="L141" s="9" t="s">
        <v>608</v>
      </c>
      <c r="M141" s="10" t="s">
        <v>609</v>
      </c>
      <c r="N141" s="10" t="s">
        <v>609</v>
      </c>
    </row>
    <row r="142" spans="11:14" ht="15">
      <c r="K142" s="11">
        <f t="shared" si="4"/>
        <v>945</v>
      </c>
      <c r="L142" s="9" t="s">
        <v>610</v>
      </c>
      <c r="M142" s="10" t="s">
        <v>611</v>
      </c>
      <c r="N142" s="10" t="s">
        <v>611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workbookViewId="0" topLeftCell="A75">
      <selection activeCell="A112" sqref="A112"/>
    </sheetView>
  </sheetViews>
  <sheetFormatPr defaultColWidth="9.140625" defaultRowHeight="15" outlineLevelRow="2"/>
  <cols>
    <col min="1" max="1" width="9.140625" style="1" customWidth="1"/>
    <col min="2" max="2" width="7.7109375" style="1" bestFit="1" customWidth="1"/>
    <col min="3" max="3" width="7.7109375" style="1" customWidth="1"/>
    <col min="4" max="4" width="22.7109375" style="12" bestFit="1" customWidth="1"/>
    <col min="5" max="5" width="45.421875" style="6" customWidth="1"/>
    <col min="6" max="6" width="41.140625" style="1" customWidth="1"/>
    <col min="7" max="7" width="45.421875" style="4" customWidth="1"/>
    <col min="9" max="229" width="9.140625" style="1" customWidth="1"/>
    <col min="230" max="230" width="86.00390625" style="1" bestFit="1" customWidth="1"/>
    <col min="231" max="231" width="9.140625" style="1" customWidth="1"/>
    <col min="232" max="232" width="28.00390625" style="1" customWidth="1"/>
    <col min="233" max="233" width="9.140625" style="1" customWidth="1"/>
    <col min="234" max="235" width="41.140625" style="1" customWidth="1"/>
    <col min="236" max="236" width="50.8515625" style="1" customWidth="1"/>
    <col min="237" max="237" width="40.140625" style="1" customWidth="1"/>
    <col min="238" max="238" width="15.421875" style="1" customWidth="1"/>
    <col min="239" max="239" width="45.140625" style="1" customWidth="1"/>
    <col min="240" max="242" width="41.140625" style="1" customWidth="1"/>
    <col min="243" max="485" width="9.140625" style="1" customWidth="1"/>
    <col min="486" max="486" width="86.00390625" style="1" bestFit="1" customWidth="1"/>
    <col min="487" max="487" width="9.140625" style="1" customWidth="1"/>
    <col min="488" max="488" width="28.00390625" style="1" customWidth="1"/>
    <col min="489" max="489" width="9.140625" style="1" customWidth="1"/>
    <col min="490" max="491" width="41.140625" style="1" customWidth="1"/>
    <col min="492" max="492" width="50.8515625" style="1" customWidth="1"/>
    <col min="493" max="493" width="40.140625" style="1" customWidth="1"/>
    <col min="494" max="494" width="15.421875" style="1" customWidth="1"/>
    <col min="495" max="495" width="45.140625" style="1" customWidth="1"/>
    <col min="496" max="498" width="41.140625" style="1" customWidth="1"/>
    <col min="499" max="741" width="9.140625" style="1" customWidth="1"/>
    <col min="742" max="742" width="86.00390625" style="1" bestFit="1" customWidth="1"/>
    <col min="743" max="743" width="9.140625" style="1" customWidth="1"/>
    <col min="744" max="744" width="28.00390625" style="1" customWidth="1"/>
    <col min="745" max="745" width="9.140625" style="1" customWidth="1"/>
    <col min="746" max="747" width="41.140625" style="1" customWidth="1"/>
    <col min="748" max="748" width="50.8515625" style="1" customWidth="1"/>
    <col min="749" max="749" width="40.140625" style="1" customWidth="1"/>
    <col min="750" max="750" width="15.421875" style="1" customWidth="1"/>
    <col min="751" max="751" width="45.140625" style="1" customWidth="1"/>
    <col min="752" max="754" width="41.140625" style="1" customWidth="1"/>
    <col min="755" max="997" width="9.140625" style="1" customWidth="1"/>
    <col min="998" max="998" width="86.00390625" style="1" bestFit="1" customWidth="1"/>
    <col min="999" max="999" width="9.140625" style="1" customWidth="1"/>
    <col min="1000" max="1000" width="28.00390625" style="1" customWidth="1"/>
    <col min="1001" max="1001" width="9.140625" style="1" customWidth="1"/>
    <col min="1002" max="1003" width="41.140625" style="1" customWidth="1"/>
    <col min="1004" max="1004" width="50.8515625" style="1" customWidth="1"/>
    <col min="1005" max="1005" width="40.140625" style="1" customWidth="1"/>
    <col min="1006" max="1006" width="15.421875" style="1" customWidth="1"/>
    <col min="1007" max="1007" width="45.140625" style="1" customWidth="1"/>
    <col min="1008" max="1010" width="41.140625" style="1" customWidth="1"/>
    <col min="1011" max="1253" width="9.140625" style="1" customWidth="1"/>
    <col min="1254" max="1254" width="86.00390625" style="1" bestFit="1" customWidth="1"/>
    <col min="1255" max="1255" width="9.140625" style="1" customWidth="1"/>
    <col min="1256" max="1256" width="28.00390625" style="1" customWidth="1"/>
    <col min="1257" max="1257" width="9.140625" style="1" customWidth="1"/>
    <col min="1258" max="1259" width="41.140625" style="1" customWidth="1"/>
    <col min="1260" max="1260" width="50.8515625" style="1" customWidth="1"/>
    <col min="1261" max="1261" width="40.140625" style="1" customWidth="1"/>
    <col min="1262" max="1262" width="15.421875" style="1" customWidth="1"/>
    <col min="1263" max="1263" width="45.140625" style="1" customWidth="1"/>
    <col min="1264" max="1266" width="41.140625" style="1" customWidth="1"/>
    <col min="1267" max="1509" width="9.140625" style="1" customWidth="1"/>
    <col min="1510" max="1510" width="86.00390625" style="1" bestFit="1" customWidth="1"/>
    <col min="1511" max="1511" width="9.140625" style="1" customWidth="1"/>
    <col min="1512" max="1512" width="28.00390625" style="1" customWidth="1"/>
    <col min="1513" max="1513" width="9.140625" style="1" customWidth="1"/>
    <col min="1514" max="1515" width="41.140625" style="1" customWidth="1"/>
    <col min="1516" max="1516" width="50.8515625" style="1" customWidth="1"/>
    <col min="1517" max="1517" width="40.140625" style="1" customWidth="1"/>
    <col min="1518" max="1518" width="15.421875" style="1" customWidth="1"/>
    <col min="1519" max="1519" width="45.140625" style="1" customWidth="1"/>
    <col min="1520" max="1522" width="41.140625" style="1" customWidth="1"/>
    <col min="1523" max="1765" width="9.140625" style="1" customWidth="1"/>
    <col min="1766" max="1766" width="86.00390625" style="1" bestFit="1" customWidth="1"/>
    <col min="1767" max="1767" width="9.140625" style="1" customWidth="1"/>
    <col min="1768" max="1768" width="28.00390625" style="1" customWidth="1"/>
    <col min="1769" max="1769" width="9.140625" style="1" customWidth="1"/>
    <col min="1770" max="1771" width="41.140625" style="1" customWidth="1"/>
    <col min="1772" max="1772" width="50.8515625" style="1" customWidth="1"/>
    <col min="1773" max="1773" width="40.140625" style="1" customWidth="1"/>
    <col min="1774" max="1774" width="15.421875" style="1" customWidth="1"/>
    <col min="1775" max="1775" width="45.140625" style="1" customWidth="1"/>
    <col min="1776" max="1778" width="41.140625" style="1" customWidth="1"/>
    <col min="1779" max="2021" width="9.140625" style="1" customWidth="1"/>
    <col min="2022" max="2022" width="86.00390625" style="1" bestFit="1" customWidth="1"/>
    <col min="2023" max="2023" width="9.140625" style="1" customWidth="1"/>
    <col min="2024" max="2024" width="28.00390625" style="1" customWidth="1"/>
    <col min="2025" max="2025" width="9.140625" style="1" customWidth="1"/>
    <col min="2026" max="2027" width="41.140625" style="1" customWidth="1"/>
    <col min="2028" max="2028" width="50.8515625" style="1" customWidth="1"/>
    <col min="2029" max="2029" width="40.140625" style="1" customWidth="1"/>
    <col min="2030" max="2030" width="15.421875" style="1" customWidth="1"/>
    <col min="2031" max="2031" width="45.140625" style="1" customWidth="1"/>
    <col min="2032" max="2034" width="41.140625" style="1" customWidth="1"/>
    <col min="2035" max="2277" width="9.140625" style="1" customWidth="1"/>
    <col min="2278" max="2278" width="86.00390625" style="1" bestFit="1" customWidth="1"/>
    <col min="2279" max="2279" width="9.140625" style="1" customWidth="1"/>
    <col min="2280" max="2280" width="28.00390625" style="1" customWidth="1"/>
    <col min="2281" max="2281" width="9.140625" style="1" customWidth="1"/>
    <col min="2282" max="2283" width="41.140625" style="1" customWidth="1"/>
    <col min="2284" max="2284" width="50.8515625" style="1" customWidth="1"/>
    <col min="2285" max="2285" width="40.140625" style="1" customWidth="1"/>
    <col min="2286" max="2286" width="15.421875" style="1" customWidth="1"/>
    <col min="2287" max="2287" width="45.140625" style="1" customWidth="1"/>
    <col min="2288" max="2290" width="41.140625" style="1" customWidth="1"/>
    <col min="2291" max="2533" width="9.140625" style="1" customWidth="1"/>
    <col min="2534" max="2534" width="86.00390625" style="1" bestFit="1" customWidth="1"/>
    <col min="2535" max="2535" width="9.140625" style="1" customWidth="1"/>
    <col min="2536" max="2536" width="28.00390625" style="1" customWidth="1"/>
    <col min="2537" max="2537" width="9.140625" style="1" customWidth="1"/>
    <col min="2538" max="2539" width="41.140625" style="1" customWidth="1"/>
    <col min="2540" max="2540" width="50.8515625" style="1" customWidth="1"/>
    <col min="2541" max="2541" width="40.140625" style="1" customWidth="1"/>
    <col min="2542" max="2542" width="15.421875" style="1" customWidth="1"/>
    <col min="2543" max="2543" width="45.140625" style="1" customWidth="1"/>
    <col min="2544" max="2546" width="41.140625" style="1" customWidth="1"/>
    <col min="2547" max="2789" width="9.140625" style="1" customWidth="1"/>
    <col min="2790" max="2790" width="86.00390625" style="1" bestFit="1" customWidth="1"/>
    <col min="2791" max="2791" width="9.140625" style="1" customWidth="1"/>
    <col min="2792" max="2792" width="28.00390625" style="1" customWidth="1"/>
    <col min="2793" max="2793" width="9.140625" style="1" customWidth="1"/>
    <col min="2794" max="2795" width="41.140625" style="1" customWidth="1"/>
    <col min="2796" max="2796" width="50.8515625" style="1" customWidth="1"/>
    <col min="2797" max="2797" width="40.140625" style="1" customWidth="1"/>
    <col min="2798" max="2798" width="15.421875" style="1" customWidth="1"/>
    <col min="2799" max="2799" width="45.140625" style="1" customWidth="1"/>
    <col min="2800" max="2802" width="41.140625" style="1" customWidth="1"/>
    <col min="2803" max="3045" width="9.140625" style="1" customWidth="1"/>
    <col min="3046" max="3046" width="86.00390625" style="1" bestFit="1" customWidth="1"/>
    <col min="3047" max="3047" width="9.140625" style="1" customWidth="1"/>
    <col min="3048" max="3048" width="28.00390625" style="1" customWidth="1"/>
    <col min="3049" max="3049" width="9.140625" style="1" customWidth="1"/>
    <col min="3050" max="3051" width="41.140625" style="1" customWidth="1"/>
    <col min="3052" max="3052" width="50.8515625" style="1" customWidth="1"/>
    <col min="3053" max="3053" width="40.140625" style="1" customWidth="1"/>
    <col min="3054" max="3054" width="15.421875" style="1" customWidth="1"/>
    <col min="3055" max="3055" width="45.140625" style="1" customWidth="1"/>
    <col min="3056" max="3058" width="41.140625" style="1" customWidth="1"/>
    <col min="3059" max="3301" width="9.140625" style="1" customWidth="1"/>
    <col min="3302" max="3302" width="86.00390625" style="1" bestFit="1" customWidth="1"/>
    <col min="3303" max="3303" width="9.140625" style="1" customWidth="1"/>
    <col min="3304" max="3304" width="28.00390625" style="1" customWidth="1"/>
    <col min="3305" max="3305" width="9.140625" style="1" customWidth="1"/>
    <col min="3306" max="3307" width="41.140625" style="1" customWidth="1"/>
    <col min="3308" max="3308" width="50.8515625" style="1" customWidth="1"/>
    <col min="3309" max="3309" width="40.140625" style="1" customWidth="1"/>
    <col min="3310" max="3310" width="15.421875" style="1" customWidth="1"/>
    <col min="3311" max="3311" width="45.140625" style="1" customWidth="1"/>
    <col min="3312" max="3314" width="41.140625" style="1" customWidth="1"/>
    <col min="3315" max="3557" width="9.140625" style="1" customWidth="1"/>
    <col min="3558" max="3558" width="86.00390625" style="1" bestFit="1" customWidth="1"/>
    <col min="3559" max="3559" width="9.140625" style="1" customWidth="1"/>
    <col min="3560" max="3560" width="28.00390625" style="1" customWidth="1"/>
    <col min="3561" max="3561" width="9.140625" style="1" customWidth="1"/>
    <col min="3562" max="3563" width="41.140625" style="1" customWidth="1"/>
    <col min="3564" max="3564" width="50.8515625" style="1" customWidth="1"/>
    <col min="3565" max="3565" width="40.140625" style="1" customWidth="1"/>
    <col min="3566" max="3566" width="15.421875" style="1" customWidth="1"/>
    <col min="3567" max="3567" width="45.140625" style="1" customWidth="1"/>
    <col min="3568" max="3570" width="41.140625" style="1" customWidth="1"/>
    <col min="3571" max="3813" width="9.140625" style="1" customWidth="1"/>
    <col min="3814" max="3814" width="86.00390625" style="1" bestFit="1" customWidth="1"/>
    <col min="3815" max="3815" width="9.140625" style="1" customWidth="1"/>
    <col min="3816" max="3816" width="28.00390625" style="1" customWidth="1"/>
    <col min="3817" max="3817" width="9.140625" style="1" customWidth="1"/>
    <col min="3818" max="3819" width="41.140625" style="1" customWidth="1"/>
    <col min="3820" max="3820" width="50.8515625" style="1" customWidth="1"/>
    <col min="3821" max="3821" width="40.140625" style="1" customWidth="1"/>
    <col min="3822" max="3822" width="15.421875" style="1" customWidth="1"/>
    <col min="3823" max="3823" width="45.140625" style="1" customWidth="1"/>
    <col min="3824" max="3826" width="41.140625" style="1" customWidth="1"/>
    <col min="3827" max="4069" width="9.140625" style="1" customWidth="1"/>
    <col min="4070" max="4070" width="86.00390625" style="1" bestFit="1" customWidth="1"/>
    <col min="4071" max="4071" width="9.140625" style="1" customWidth="1"/>
    <col min="4072" max="4072" width="28.00390625" style="1" customWidth="1"/>
    <col min="4073" max="4073" width="9.140625" style="1" customWidth="1"/>
    <col min="4074" max="4075" width="41.140625" style="1" customWidth="1"/>
    <col min="4076" max="4076" width="50.8515625" style="1" customWidth="1"/>
    <col min="4077" max="4077" width="40.140625" style="1" customWidth="1"/>
    <col min="4078" max="4078" width="15.421875" style="1" customWidth="1"/>
    <col min="4079" max="4079" width="45.140625" style="1" customWidth="1"/>
    <col min="4080" max="4082" width="41.140625" style="1" customWidth="1"/>
    <col min="4083" max="4325" width="9.140625" style="1" customWidth="1"/>
    <col min="4326" max="4326" width="86.00390625" style="1" bestFit="1" customWidth="1"/>
    <col min="4327" max="4327" width="9.140625" style="1" customWidth="1"/>
    <col min="4328" max="4328" width="28.00390625" style="1" customWidth="1"/>
    <col min="4329" max="4329" width="9.140625" style="1" customWidth="1"/>
    <col min="4330" max="4331" width="41.140625" style="1" customWidth="1"/>
    <col min="4332" max="4332" width="50.8515625" style="1" customWidth="1"/>
    <col min="4333" max="4333" width="40.140625" style="1" customWidth="1"/>
    <col min="4334" max="4334" width="15.421875" style="1" customWidth="1"/>
    <col min="4335" max="4335" width="45.140625" style="1" customWidth="1"/>
    <col min="4336" max="4338" width="41.140625" style="1" customWidth="1"/>
    <col min="4339" max="4581" width="9.140625" style="1" customWidth="1"/>
    <col min="4582" max="4582" width="86.00390625" style="1" bestFit="1" customWidth="1"/>
    <col min="4583" max="4583" width="9.140625" style="1" customWidth="1"/>
    <col min="4584" max="4584" width="28.00390625" style="1" customWidth="1"/>
    <col min="4585" max="4585" width="9.140625" style="1" customWidth="1"/>
    <col min="4586" max="4587" width="41.140625" style="1" customWidth="1"/>
    <col min="4588" max="4588" width="50.8515625" style="1" customWidth="1"/>
    <col min="4589" max="4589" width="40.140625" style="1" customWidth="1"/>
    <col min="4590" max="4590" width="15.421875" style="1" customWidth="1"/>
    <col min="4591" max="4591" width="45.140625" style="1" customWidth="1"/>
    <col min="4592" max="4594" width="41.140625" style="1" customWidth="1"/>
    <col min="4595" max="4837" width="9.140625" style="1" customWidth="1"/>
    <col min="4838" max="4838" width="86.00390625" style="1" bestFit="1" customWidth="1"/>
    <col min="4839" max="4839" width="9.140625" style="1" customWidth="1"/>
    <col min="4840" max="4840" width="28.00390625" style="1" customWidth="1"/>
    <col min="4841" max="4841" width="9.140625" style="1" customWidth="1"/>
    <col min="4842" max="4843" width="41.140625" style="1" customWidth="1"/>
    <col min="4844" max="4844" width="50.8515625" style="1" customWidth="1"/>
    <col min="4845" max="4845" width="40.140625" style="1" customWidth="1"/>
    <col min="4846" max="4846" width="15.421875" style="1" customWidth="1"/>
    <col min="4847" max="4847" width="45.140625" style="1" customWidth="1"/>
    <col min="4848" max="4850" width="41.140625" style="1" customWidth="1"/>
    <col min="4851" max="5093" width="9.140625" style="1" customWidth="1"/>
    <col min="5094" max="5094" width="86.00390625" style="1" bestFit="1" customWidth="1"/>
    <col min="5095" max="5095" width="9.140625" style="1" customWidth="1"/>
    <col min="5096" max="5096" width="28.00390625" style="1" customWidth="1"/>
    <col min="5097" max="5097" width="9.140625" style="1" customWidth="1"/>
    <col min="5098" max="5099" width="41.140625" style="1" customWidth="1"/>
    <col min="5100" max="5100" width="50.8515625" style="1" customWidth="1"/>
    <col min="5101" max="5101" width="40.140625" style="1" customWidth="1"/>
    <col min="5102" max="5102" width="15.421875" style="1" customWidth="1"/>
    <col min="5103" max="5103" width="45.140625" style="1" customWidth="1"/>
    <col min="5104" max="5106" width="41.140625" style="1" customWidth="1"/>
    <col min="5107" max="5349" width="9.140625" style="1" customWidth="1"/>
    <col min="5350" max="5350" width="86.00390625" style="1" bestFit="1" customWidth="1"/>
    <col min="5351" max="5351" width="9.140625" style="1" customWidth="1"/>
    <col min="5352" max="5352" width="28.00390625" style="1" customWidth="1"/>
    <col min="5353" max="5353" width="9.140625" style="1" customWidth="1"/>
    <col min="5354" max="5355" width="41.140625" style="1" customWidth="1"/>
    <col min="5356" max="5356" width="50.8515625" style="1" customWidth="1"/>
    <col min="5357" max="5357" width="40.140625" style="1" customWidth="1"/>
    <col min="5358" max="5358" width="15.421875" style="1" customWidth="1"/>
    <col min="5359" max="5359" width="45.140625" style="1" customWidth="1"/>
    <col min="5360" max="5362" width="41.140625" style="1" customWidth="1"/>
    <col min="5363" max="5605" width="9.140625" style="1" customWidth="1"/>
    <col min="5606" max="5606" width="86.00390625" style="1" bestFit="1" customWidth="1"/>
    <col min="5607" max="5607" width="9.140625" style="1" customWidth="1"/>
    <col min="5608" max="5608" width="28.00390625" style="1" customWidth="1"/>
    <col min="5609" max="5609" width="9.140625" style="1" customWidth="1"/>
    <col min="5610" max="5611" width="41.140625" style="1" customWidth="1"/>
    <col min="5612" max="5612" width="50.8515625" style="1" customWidth="1"/>
    <col min="5613" max="5613" width="40.140625" style="1" customWidth="1"/>
    <col min="5614" max="5614" width="15.421875" style="1" customWidth="1"/>
    <col min="5615" max="5615" width="45.140625" style="1" customWidth="1"/>
    <col min="5616" max="5618" width="41.140625" style="1" customWidth="1"/>
    <col min="5619" max="5861" width="9.140625" style="1" customWidth="1"/>
    <col min="5862" max="5862" width="86.00390625" style="1" bestFit="1" customWidth="1"/>
    <col min="5863" max="5863" width="9.140625" style="1" customWidth="1"/>
    <col min="5864" max="5864" width="28.00390625" style="1" customWidth="1"/>
    <col min="5865" max="5865" width="9.140625" style="1" customWidth="1"/>
    <col min="5866" max="5867" width="41.140625" style="1" customWidth="1"/>
    <col min="5868" max="5868" width="50.8515625" style="1" customWidth="1"/>
    <col min="5869" max="5869" width="40.140625" style="1" customWidth="1"/>
    <col min="5870" max="5870" width="15.421875" style="1" customWidth="1"/>
    <col min="5871" max="5871" width="45.140625" style="1" customWidth="1"/>
    <col min="5872" max="5874" width="41.140625" style="1" customWidth="1"/>
    <col min="5875" max="6117" width="9.140625" style="1" customWidth="1"/>
    <col min="6118" max="6118" width="86.00390625" style="1" bestFit="1" customWidth="1"/>
    <col min="6119" max="6119" width="9.140625" style="1" customWidth="1"/>
    <col min="6120" max="6120" width="28.00390625" style="1" customWidth="1"/>
    <col min="6121" max="6121" width="9.140625" style="1" customWidth="1"/>
    <col min="6122" max="6123" width="41.140625" style="1" customWidth="1"/>
    <col min="6124" max="6124" width="50.8515625" style="1" customWidth="1"/>
    <col min="6125" max="6125" width="40.140625" style="1" customWidth="1"/>
    <col min="6126" max="6126" width="15.421875" style="1" customWidth="1"/>
    <col min="6127" max="6127" width="45.140625" style="1" customWidth="1"/>
    <col min="6128" max="6130" width="41.140625" style="1" customWidth="1"/>
    <col min="6131" max="6373" width="9.140625" style="1" customWidth="1"/>
    <col min="6374" max="6374" width="86.00390625" style="1" bestFit="1" customWidth="1"/>
    <col min="6375" max="6375" width="9.140625" style="1" customWidth="1"/>
    <col min="6376" max="6376" width="28.00390625" style="1" customWidth="1"/>
    <col min="6377" max="6377" width="9.140625" style="1" customWidth="1"/>
    <col min="6378" max="6379" width="41.140625" style="1" customWidth="1"/>
    <col min="6380" max="6380" width="50.8515625" style="1" customWidth="1"/>
    <col min="6381" max="6381" width="40.140625" style="1" customWidth="1"/>
    <col min="6382" max="6382" width="15.421875" style="1" customWidth="1"/>
    <col min="6383" max="6383" width="45.140625" style="1" customWidth="1"/>
    <col min="6384" max="6386" width="41.140625" style="1" customWidth="1"/>
    <col min="6387" max="6629" width="9.140625" style="1" customWidth="1"/>
    <col min="6630" max="6630" width="86.00390625" style="1" bestFit="1" customWidth="1"/>
    <col min="6631" max="6631" width="9.140625" style="1" customWidth="1"/>
    <col min="6632" max="6632" width="28.00390625" style="1" customWidth="1"/>
    <col min="6633" max="6633" width="9.140625" style="1" customWidth="1"/>
    <col min="6634" max="6635" width="41.140625" style="1" customWidth="1"/>
    <col min="6636" max="6636" width="50.8515625" style="1" customWidth="1"/>
    <col min="6637" max="6637" width="40.140625" style="1" customWidth="1"/>
    <col min="6638" max="6638" width="15.421875" style="1" customWidth="1"/>
    <col min="6639" max="6639" width="45.140625" style="1" customWidth="1"/>
    <col min="6640" max="6642" width="41.140625" style="1" customWidth="1"/>
    <col min="6643" max="6885" width="9.140625" style="1" customWidth="1"/>
    <col min="6886" max="6886" width="86.00390625" style="1" bestFit="1" customWidth="1"/>
    <col min="6887" max="6887" width="9.140625" style="1" customWidth="1"/>
    <col min="6888" max="6888" width="28.00390625" style="1" customWidth="1"/>
    <col min="6889" max="6889" width="9.140625" style="1" customWidth="1"/>
    <col min="6890" max="6891" width="41.140625" style="1" customWidth="1"/>
    <col min="6892" max="6892" width="50.8515625" style="1" customWidth="1"/>
    <col min="6893" max="6893" width="40.140625" style="1" customWidth="1"/>
    <col min="6894" max="6894" width="15.421875" style="1" customWidth="1"/>
    <col min="6895" max="6895" width="45.140625" style="1" customWidth="1"/>
    <col min="6896" max="6898" width="41.140625" style="1" customWidth="1"/>
    <col min="6899" max="7141" width="9.140625" style="1" customWidth="1"/>
    <col min="7142" max="7142" width="86.00390625" style="1" bestFit="1" customWidth="1"/>
    <col min="7143" max="7143" width="9.140625" style="1" customWidth="1"/>
    <col min="7144" max="7144" width="28.00390625" style="1" customWidth="1"/>
    <col min="7145" max="7145" width="9.140625" style="1" customWidth="1"/>
    <col min="7146" max="7147" width="41.140625" style="1" customWidth="1"/>
    <col min="7148" max="7148" width="50.8515625" style="1" customWidth="1"/>
    <col min="7149" max="7149" width="40.140625" style="1" customWidth="1"/>
    <col min="7150" max="7150" width="15.421875" style="1" customWidth="1"/>
    <col min="7151" max="7151" width="45.140625" style="1" customWidth="1"/>
    <col min="7152" max="7154" width="41.140625" style="1" customWidth="1"/>
    <col min="7155" max="7397" width="9.140625" style="1" customWidth="1"/>
    <col min="7398" max="7398" width="86.00390625" style="1" bestFit="1" customWidth="1"/>
    <col min="7399" max="7399" width="9.140625" style="1" customWidth="1"/>
    <col min="7400" max="7400" width="28.00390625" style="1" customWidth="1"/>
    <col min="7401" max="7401" width="9.140625" style="1" customWidth="1"/>
    <col min="7402" max="7403" width="41.140625" style="1" customWidth="1"/>
    <col min="7404" max="7404" width="50.8515625" style="1" customWidth="1"/>
    <col min="7405" max="7405" width="40.140625" style="1" customWidth="1"/>
    <col min="7406" max="7406" width="15.421875" style="1" customWidth="1"/>
    <col min="7407" max="7407" width="45.140625" style="1" customWidth="1"/>
    <col min="7408" max="7410" width="41.140625" style="1" customWidth="1"/>
    <col min="7411" max="7653" width="9.140625" style="1" customWidth="1"/>
    <col min="7654" max="7654" width="86.00390625" style="1" bestFit="1" customWidth="1"/>
    <col min="7655" max="7655" width="9.140625" style="1" customWidth="1"/>
    <col min="7656" max="7656" width="28.00390625" style="1" customWidth="1"/>
    <col min="7657" max="7657" width="9.140625" style="1" customWidth="1"/>
    <col min="7658" max="7659" width="41.140625" style="1" customWidth="1"/>
    <col min="7660" max="7660" width="50.8515625" style="1" customWidth="1"/>
    <col min="7661" max="7661" width="40.140625" style="1" customWidth="1"/>
    <col min="7662" max="7662" width="15.421875" style="1" customWidth="1"/>
    <col min="7663" max="7663" width="45.140625" style="1" customWidth="1"/>
    <col min="7664" max="7666" width="41.140625" style="1" customWidth="1"/>
    <col min="7667" max="7909" width="9.140625" style="1" customWidth="1"/>
    <col min="7910" max="7910" width="86.00390625" style="1" bestFit="1" customWidth="1"/>
    <col min="7911" max="7911" width="9.140625" style="1" customWidth="1"/>
    <col min="7912" max="7912" width="28.00390625" style="1" customWidth="1"/>
    <col min="7913" max="7913" width="9.140625" style="1" customWidth="1"/>
    <col min="7914" max="7915" width="41.140625" style="1" customWidth="1"/>
    <col min="7916" max="7916" width="50.8515625" style="1" customWidth="1"/>
    <col min="7917" max="7917" width="40.140625" style="1" customWidth="1"/>
    <col min="7918" max="7918" width="15.421875" style="1" customWidth="1"/>
    <col min="7919" max="7919" width="45.140625" style="1" customWidth="1"/>
    <col min="7920" max="7922" width="41.140625" style="1" customWidth="1"/>
    <col min="7923" max="8165" width="9.140625" style="1" customWidth="1"/>
    <col min="8166" max="8166" width="86.00390625" style="1" bestFit="1" customWidth="1"/>
    <col min="8167" max="8167" width="9.140625" style="1" customWidth="1"/>
    <col min="8168" max="8168" width="28.00390625" style="1" customWidth="1"/>
    <col min="8169" max="8169" width="9.140625" style="1" customWidth="1"/>
    <col min="8170" max="8171" width="41.140625" style="1" customWidth="1"/>
    <col min="8172" max="8172" width="50.8515625" style="1" customWidth="1"/>
    <col min="8173" max="8173" width="40.140625" style="1" customWidth="1"/>
    <col min="8174" max="8174" width="15.421875" style="1" customWidth="1"/>
    <col min="8175" max="8175" width="45.140625" style="1" customWidth="1"/>
    <col min="8176" max="8178" width="41.140625" style="1" customWidth="1"/>
    <col min="8179" max="8421" width="9.140625" style="1" customWidth="1"/>
    <col min="8422" max="8422" width="86.00390625" style="1" bestFit="1" customWidth="1"/>
    <col min="8423" max="8423" width="9.140625" style="1" customWidth="1"/>
    <col min="8424" max="8424" width="28.00390625" style="1" customWidth="1"/>
    <col min="8425" max="8425" width="9.140625" style="1" customWidth="1"/>
    <col min="8426" max="8427" width="41.140625" style="1" customWidth="1"/>
    <col min="8428" max="8428" width="50.8515625" style="1" customWidth="1"/>
    <col min="8429" max="8429" width="40.140625" style="1" customWidth="1"/>
    <col min="8430" max="8430" width="15.421875" style="1" customWidth="1"/>
    <col min="8431" max="8431" width="45.140625" style="1" customWidth="1"/>
    <col min="8432" max="8434" width="41.140625" style="1" customWidth="1"/>
    <col min="8435" max="8677" width="9.140625" style="1" customWidth="1"/>
    <col min="8678" max="8678" width="86.00390625" style="1" bestFit="1" customWidth="1"/>
    <col min="8679" max="8679" width="9.140625" style="1" customWidth="1"/>
    <col min="8680" max="8680" width="28.00390625" style="1" customWidth="1"/>
    <col min="8681" max="8681" width="9.140625" style="1" customWidth="1"/>
    <col min="8682" max="8683" width="41.140625" style="1" customWidth="1"/>
    <col min="8684" max="8684" width="50.8515625" style="1" customWidth="1"/>
    <col min="8685" max="8685" width="40.140625" style="1" customWidth="1"/>
    <col min="8686" max="8686" width="15.421875" style="1" customWidth="1"/>
    <col min="8687" max="8687" width="45.140625" style="1" customWidth="1"/>
    <col min="8688" max="8690" width="41.140625" style="1" customWidth="1"/>
    <col min="8691" max="8933" width="9.140625" style="1" customWidth="1"/>
    <col min="8934" max="8934" width="86.00390625" style="1" bestFit="1" customWidth="1"/>
    <col min="8935" max="8935" width="9.140625" style="1" customWidth="1"/>
    <col min="8936" max="8936" width="28.00390625" style="1" customWidth="1"/>
    <col min="8937" max="8937" width="9.140625" style="1" customWidth="1"/>
    <col min="8938" max="8939" width="41.140625" style="1" customWidth="1"/>
    <col min="8940" max="8940" width="50.8515625" style="1" customWidth="1"/>
    <col min="8941" max="8941" width="40.140625" style="1" customWidth="1"/>
    <col min="8942" max="8942" width="15.421875" style="1" customWidth="1"/>
    <col min="8943" max="8943" width="45.140625" style="1" customWidth="1"/>
    <col min="8944" max="8946" width="41.140625" style="1" customWidth="1"/>
    <col min="8947" max="9189" width="9.140625" style="1" customWidth="1"/>
    <col min="9190" max="9190" width="86.00390625" style="1" bestFit="1" customWidth="1"/>
    <col min="9191" max="9191" width="9.140625" style="1" customWidth="1"/>
    <col min="9192" max="9192" width="28.00390625" style="1" customWidth="1"/>
    <col min="9193" max="9193" width="9.140625" style="1" customWidth="1"/>
    <col min="9194" max="9195" width="41.140625" style="1" customWidth="1"/>
    <col min="9196" max="9196" width="50.8515625" style="1" customWidth="1"/>
    <col min="9197" max="9197" width="40.140625" style="1" customWidth="1"/>
    <col min="9198" max="9198" width="15.421875" style="1" customWidth="1"/>
    <col min="9199" max="9199" width="45.140625" style="1" customWidth="1"/>
    <col min="9200" max="9202" width="41.140625" style="1" customWidth="1"/>
    <col min="9203" max="9445" width="9.140625" style="1" customWidth="1"/>
    <col min="9446" max="9446" width="86.00390625" style="1" bestFit="1" customWidth="1"/>
    <col min="9447" max="9447" width="9.140625" style="1" customWidth="1"/>
    <col min="9448" max="9448" width="28.00390625" style="1" customWidth="1"/>
    <col min="9449" max="9449" width="9.140625" style="1" customWidth="1"/>
    <col min="9450" max="9451" width="41.140625" style="1" customWidth="1"/>
    <col min="9452" max="9452" width="50.8515625" style="1" customWidth="1"/>
    <col min="9453" max="9453" width="40.140625" style="1" customWidth="1"/>
    <col min="9454" max="9454" width="15.421875" style="1" customWidth="1"/>
    <col min="9455" max="9455" width="45.140625" style="1" customWidth="1"/>
    <col min="9456" max="9458" width="41.140625" style="1" customWidth="1"/>
    <col min="9459" max="9701" width="9.140625" style="1" customWidth="1"/>
    <col min="9702" max="9702" width="86.00390625" style="1" bestFit="1" customWidth="1"/>
    <col min="9703" max="9703" width="9.140625" style="1" customWidth="1"/>
    <col min="9704" max="9704" width="28.00390625" style="1" customWidth="1"/>
    <col min="9705" max="9705" width="9.140625" style="1" customWidth="1"/>
    <col min="9706" max="9707" width="41.140625" style="1" customWidth="1"/>
    <col min="9708" max="9708" width="50.8515625" style="1" customWidth="1"/>
    <col min="9709" max="9709" width="40.140625" style="1" customWidth="1"/>
    <col min="9710" max="9710" width="15.421875" style="1" customWidth="1"/>
    <col min="9711" max="9711" width="45.140625" style="1" customWidth="1"/>
    <col min="9712" max="9714" width="41.140625" style="1" customWidth="1"/>
    <col min="9715" max="9957" width="9.140625" style="1" customWidth="1"/>
    <col min="9958" max="9958" width="86.00390625" style="1" bestFit="1" customWidth="1"/>
    <col min="9959" max="9959" width="9.140625" style="1" customWidth="1"/>
    <col min="9960" max="9960" width="28.00390625" style="1" customWidth="1"/>
    <col min="9961" max="9961" width="9.140625" style="1" customWidth="1"/>
    <col min="9962" max="9963" width="41.140625" style="1" customWidth="1"/>
    <col min="9964" max="9964" width="50.8515625" style="1" customWidth="1"/>
    <col min="9965" max="9965" width="40.140625" style="1" customWidth="1"/>
    <col min="9966" max="9966" width="15.421875" style="1" customWidth="1"/>
    <col min="9967" max="9967" width="45.140625" style="1" customWidth="1"/>
    <col min="9968" max="9970" width="41.140625" style="1" customWidth="1"/>
    <col min="9971" max="10213" width="9.140625" style="1" customWidth="1"/>
    <col min="10214" max="10214" width="86.00390625" style="1" bestFit="1" customWidth="1"/>
    <col min="10215" max="10215" width="9.140625" style="1" customWidth="1"/>
    <col min="10216" max="10216" width="28.00390625" style="1" customWidth="1"/>
    <col min="10217" max="10217" width="9.140625" style="1" customWidth="1"/>
    <col min="10218" max="10219" width="41.140625" style="1" customWidth="1"/>
    <col min="10220" max="10220" width="50.8515625" style="1" customWidth="1"/>
    <col min="10221" max="10221" width="40.140625" style="1" customWidth="1"/>
    <col min="10222" max="10222" width="15.421875" style="1" customWidth="1"/>
    <col min="10223" max="10223" width="45.140625" style="1" customWidth="1"/>
    <col min="10224" max="10226" width="41.140625" style="1" customWidth="1"/>
    <col min="10227" max="10469" width="9.140625" style="1" customWidth="1"/>
    <col min="10470" max="10470" width="86.00390625" style="1" bestFit="1" customWidth="1"/>
    <col min="10471" max="10471" width="9.140625" style="1" customWidth="1"/>
    <col min="10472" max="10472" width="28.00390625" style="1" customWidth="1"/>
    <col min="10473" max="10473" width="9.140625" style="1" customWidth="1"/>
    <col min="10474" max="10475" width="41.140625" style="1" customWidth="1"/>
    <col min="10476" max="10476" width="50.8515625" style="1" customWidth="1"/>
    <col min="10477" max="10477" width="40.140625" style="1" customWidth="1"/>
    <col min="10478" max="10478" width="15.421875" style="1" customWidth="1"/>
    <col min="10479" max="10479" width="45.140625" style="1" customWidth="1"/>
    <col min="10480" max="10482" width="41.140625" style="1" customWidth="1"/>
    <col min="10483" max="10725" width="9.140625" style="1" customWidth="1"/>
    <col min="10726" max="10726" width="86.00390625" style="1" bestFit="1" customWidth="1"/>
    <col min="10727" max="10727" width="9.140625" style="1" customWidth="1"/>
    <col min="10728" max="10728" width="28.00390625" style="1" customWidth="1"/>
    <col min="10729" max="10729" width="9.140625" style="1" customWidth="1"/>
    <col min="10730" max="10731" width="41.140625" style="1" customWidth="1"/>
    <col min="10732" max="10732" width="50.8515625" style="1" customWidth="1"/>
    <col min="10733" max="10733" width="40.140625" style="1" customWidth="1"/>
    <col min="10734" max="10734" width="15.421875" style="1" customWidth="1"/>
    <col min="10735" max="10735" width="45.140625" style="1" customWidth="1"/>
    <col min="10736" max="10738" width="41.140625" style="1" customWidth="1"/>
    <col min="10739" max="10981" width="9.140625" style="1" customWidth="1"/>
    <col min="10982" max="10982" width="86.00390625" style="1" bestFit="1" customWidth="1"/>
    <col min="10983" max="10983" width="9.140625" style="1" customWidth="1"/>
    <col min="10984" max="10984" width="28.00390625" style="1" customWidth="1"/>
    <col min="10985" max="10985" width="9.140625" style="1" customWidth="1"/>
    <col min="10986" max="10987" width="41.140625" style="1" customWidth="1"/>
    <col min="10988" max="10988" width="50.8515625" style="1" customWidth="1"/>
    <col min="10989" max="10989" width="40.140625" style="1" customWidth="1"/>
    <col min="10990" max="10990" width="15.421875" style="1" customWidth="1"/>
    <col min="10991" max="10991" width="45.140625" style="1" customWidth="1"/>
    <col min="10992" max="10994" width="41.140625" style="1" customWidth="1"/>
    <col min="10995" max="11237" width="9.140625" style="1" customWidth="1"/>
    <col min="11238" max="11238" width="86.00390625" style="1" bestFit="1" customWidth="1"/>
    <col min="11239" max="11239" width="9.140625" style="1" customWidth="1"/>
    <col min="11240" max="11240" width="28.00390625" style="1" customWidth="1"/>
    <col min="11241" max="11241" width="9.140625" style="1" customWidth="1"/>
    <col min="11242" max="11243" width="41.140625" style="1" customWidth="1"/>
    <col min="11244" max="11244" width="50.8515625" style="1" customWidth="1"/>
    <col min="11245" max="11245" width="40.140625" style="1" customWidth="1"/>
    <col min="11246" max="11246" width="15.421875" style="1" customWidth="1"/>
    <col min="11247" max="11247" width="45.140625" style="1" customWidth="1"/>
    <col min="11248" max="11250" width="41.140625" style="1" customWidth="1"/>
    <col min="11251" max="11493" width="9.140625" style="1" customWidth="1"/>
    <col min="11494" max="11494" width="86.00390625" style="1" bestFit="1" customWidth="1"/>
    <col min="11495" max="11495" width="9.140625" style="1" customWidth="1"/>
    <col min="11496" max="11496" width="28.00390625" style="1" customWidth="1"/>
    <col min="11497" max="11497" width="9.140625" style="1" customWidth="1"/>
    <col min="11498" max="11499" width="41.140625" style="1" customWidth="1"/>
    <col min="11500" max="11500" width="50.8515625" style="1" customWidth="1"/>
    <col min="11501" max="11501" width="40.140625" style="1" customWidth="1"/>
    <col min="11502" max="11502" width="15.421875" style="1" customWidth="1"/>
    <col min="11503" max="11503" width="45.140625" style="1" customWidth="1"/>
    <col min="11504" max="11506" width="41.140625" style="1" customWidth="1"/>
    <col min="11507" max="11749" width="9.140625" style="1" customWidth="1"/>
    <col min="11750" max="11750" width="86.00390625" style="1" bestFit="1" customWidth="1"/>
    <col min="11751" max="11751" width="9.140625" style="1" customWidth="1"/>
    <col min="11752" max="11752" width="28.00390625" style="1" customWidth="1"/>
    <col min="11753" max="11753" width="9.140625" style="1" customWidth="1"/>
    <col min="11754" max="11755" width="41.140625" style="1" customWidth="1"/>
    <col min="11756" max="11756" width="50.8515625" style="1" customWidth="1"/>
    <col min="11757" max="11757" width="40.140625" style="1" customWidth="1"/>
    <col min="11758" max="11758" width="15.421875" style="1" customWidth="1"/>
    <col min="11759" max="11759" width="45.140625" style="1" customWidth="1"/>
    <col min="11760" max="11762" width="41.140625" style="1" customWidth="1"/>
    <col min="11763" max="12005" width="9.140625" style="1" customWidth="1"/>
    <col min="12006" max="12006" width="86.00390625" style="1" bestFit="1" customWidth="1"/>
    <col min="12007" max="12007" width="9.140625" style="1" customWidth="1"/>
    <col min="12008" max="12008" width="28.00390625" style="1" customWidth="1"/>
    <col min="12009" max="12009" width="9.140625" style="1" customWidth="1"/>
    <col min="12010" max="12011" width="41.140625" style="1" customWidth="1"/>
    <col min="12012" max="12012" width="50.8515625" style="1" customWidth="1"/>
    <col min="12013" max="12013" width="40.140625" style="1" customWidth="1"/>
    <col min="12014" max="12014" width="15.421875" style="1" customWidth="1"/>
    <col min="12015" max="12015" width="45.140625" style="1" customWidth="1"/>
    <col min="12016" max="12018" width="41.140625" style="1" customWidth="1"/>
    <col min="12019" max="12261" width="9.140625" style="1" customWidth="1"/>
    <col min="12262" max="12262" width="86.00390625" style="1" bestFit="1" customWidth="1"/>
    <col min="12263" max="12263" width="9.140625" style="1" customWidth="1"/>
    <col min="12264" max="12264" width="28.00390625" style="1" customWidth="1"/>
    <col min="12265" max="12265" width="9.140625" style="1" customWidth="1"/>
    <col min="12266" max="12267" width="41.140625" style="1" customWidth="1"/>
    <col min="12268" max="12268" width="50.8515625" style="1" customWidth="1"/>
    <col min="12269" max="12269" width="40.140625" style="1" customWidth="1"/>
    <col min="12270" max="12270" width="15.421875" style="1" customWidth="1"/>
    <col min="12271" max="12271" width="45.140625" style="1" customWidth="1"/>
    <col min="12272" max="12274" width="41.140625" style="1" customWidth="1"/>
    <col min="12275" max="12517" width="9.140625" style="1" customWidth="1"/>
    <col min="12518" max="12518" width="86.00390625" style="1" bestFit="1" customWidth="1"/>
    <col min="12519" max="12519" width="9.140625" style="1" customWidth="1"/>
    <col min="12520" max="12520" width="28.00390625" style="1" customWidth="1"/>
    <col min="12521" max="12521" width="9.140625" style="1" customWidth="1"/>
    <col min="12522" max="12523" width="41.140625" style="1" customWidth="1"/>
    <col min="12524" max="12524" width="50.8515625" style="1" customWidth="1"/>
    <col min="12525" max="12525" width="40.140625" style="1" customWidth="1"/>
    <col min="12526" max="12526" width="15.421875" style="1" customWidth="1"/>
    <col min="12527" max="12527" width="45.140625" style="1" customWidth="1"/>
    <col min="12528" max="12530" width="41.140625" style="1" customWidth="1"/>
    <col min="12531" max="12773" width="9.140625" style="1" customWidth="1"/>
    <col min="12774" max="12774" width="86.00390625" style="1" bestFit="1" customWidth="1"/>
    <col min="12775" max="12775" width="9.140625" style="1" customWidth="1"/>
    <col min="12776" max="12776" width="28.00390625" style="1" customWidth="1"/>
    <col min="12777" max="12777" width="9.140625" style="1" customWidth="1"/>
    <col min="12778" max="12779" width="41.140625" style="1" customWidth="1"/>
    <col min="12780" max="12780" width="50.8515625" style="1" customWidth="1"/>
    <col min="12781" max="12781" width="40.140625" style="1" customWidth="1"/>
    <col min="12782" max="12782" width="15.421875" style="1" customWidth="1"/>
    <col min="12783" max="12783" width="45.140625" style="1" customWidth="1"/>
    <col min="12784" max="12786" width="41.140625" style="1" customWidth="1"/>
    <col min="12787" max="13029" width="9.140625" style="1" customWidth="1"/>
    <col min="13030" max="13030" width="86.00390625" style="1" bestFit="1" customWidth="1"/>
    <col min="13031" max="13031" width="9.140625" style="1" customWidth="1"/>
    <col min="13032" max="13032" width="28.00390625" style="1" customWidth="1"/>
    <col min="13033" max="13033" width="9.140625" style="1" customWidth="1"/>
    <col min="13034" max="13035" width="41.140625" style="1" customWidth="1"/>
    <col min="13036" max="13036" width="50.8515625" style="1" customWidth="1"/>
    <col min="13037" max="13037" width="40.140625" style="1" customWidth="1"/>
    <col min="13038" max="13038" width="15.421875" style="1" customWidth="1"/>
    <col min="13039" max="13039" width="45.140625" style="1" customWidth="1"/>
    <col min="13040" max="13042" width="41.140625" style="1" customWidth="1"/>
    <col min="13043" max="13285" width="9.140625" style="1" customWidth="1"/>
    <col min="13286" max="13286" width="86.00390625" style="1" bestFit="1" customWidth="1"/>
    <col min="13287" max="13287" width="9.140625" style="1" customWidth="1"/>
    <col min="13288" max="13288" width="28.00390625" style="1" customWidth="1"/>
    <col min="13289" max="13289" width="9.140625" style="1" customWidth="1"/>
    <col min="13290" max="13291" width="41.140625" style="1" customWidth="1"/>
    <col min="13292" max="13292" width="50.8515625" style="1" customWidth="1"/>
    <col min="13293" max="13293" width="40.140625" style="1" customWidth="1"/>
    <col min="13294" max="13294" width="15.421875" style="1" customWidth="1"/>
    <col min="13295" max="13295" width="45.140625" style="1" customWidth="1"/>
    <col min="13296" max="13298" width="41.140625" style="1" customWidth="1"/>
    <col min="13299" max="13541" width="9.140625" style="1" customWidth="1"/>
    <col min="13542" max="13542" width="86.00390625" style="1" bestFit="1" customWidth="1"/>
    <col min="13543" max="13543" width="9.140625" style="1" customWidth="1"/>
    <col min="13544" max="13544" width="28.00390625" style="1" customWidth="1"/>
    <col min="13545" max="13545" width="9.140625" style="1" customWidth="1"/>
    <col min="13546" max="13547" width="41.140625" style="1" customWidth="1"/>
    <col min="13548" max="13548" width="50.8515625" style="1" customWidth="1"/>
    <col min="13549" max="13549" width="40.140625" style="1" customWidth="1"/>
    <col min="13550" max="13550" width="15.421875" style="1" customWidth="1"/>
    <col min="13551" max="13551" width="45.140625" style="1" customWidth="1"/>
    <col min="13552" max="13554" width="41.140625" style="1" customWidth="1"/>
    <col min="13555" max="13797" width="9.140625" style="1" customWidth="1"/>
    <col min="13798" max="13798" width="86.00390625" style="1" bestFit="1" customWidth="1"/>
    <col min="13799" max="13799" width="9.140625" style="1" customWidth="1"/>
    <col min="13800" max="13800" width="28.00390625" style="1" customWidth="1"/>
    <col min="13801" max="13801" width="9.140625" style="1" customWidth="1"/>
    <col min="13802" max="13803" width="41.140625" style="1" customWidth="1"/>
    <col min="13804" max="13804" width="50.8515625" style="1" customWidth="1"/>
    <col min="13805" max="13805" width="40.140625" style="1" customWidth="1"/>
    <col min="13806" max="13806" width="15.421875" style="1" customWidth="1"/>
    <col min="13807" max="13807" width="45.140625" style="1" customWidth="1"/>
    <col min="13808" max="13810" width="41.140625" style="1" customWidth="1"/>
    <col min="13811" max="14053" width="9.140625" style="1" customWidth="1"/>
    <col min="14054" max="14054" width="86.00390625" style="1" bestFit="1" customWidth="1"/>
    <col min="14055" max="14055" width="9.140625" style="1" customWidth="1"/>
    <col min="14056" max="14056" width="28.00390625" style="1" customWidth="1"/>
    <col min="14057" max="14057" width="9.140625" style="1" customWidth="1"/>
    <col min="14058" max="14059" width="41.140625" style="1" customWidth="1"/>
    <col min="14060" max="14060" width="50.8515625" style="1" customWidth="1"/>
    <col min="14061" max="14061" width="40.140625" style="1" customWidth="1"/>
    <col min="14062" max="14062" width="15.421875" style="1" customWidth="1"/>
    <col min="14063" max="14063" width="45.140625" style="1" customWidth="1"/>
    <col min="14064" max="14066" width="41.140625" style="1" customWidth="1"/>
    <col min="14067" max="14309" width="9.140625" style="1" customWidth="1"/>
    <col min="14310" max="14310" width="86.00390625" style="1" bestFit="1" customWidth="1"/>
    <col min="14311" max="14311" width="9.140625" style="1" customWidth="1"/>
    <col min="14312" max="14312" width="28.00390625" style="1" customWidth="1"/>
    <col min="14313" max="14313" width="9.140625" style="1" customWidth="1"/>
    <col min="14314" max="14315" width="41.140625" style="1" customWidth="1"/>
    <col min="14316" max="14316" width="50.8515625" style="1" customWidth="1"/>
    <col min="14317" max="14317" width="40.140625" style="1" customWidth="1"/>
    <col min="14318" max="14318" width="15.421875" style="1" customWidth="1"/>
    <col min="14319" max="14319" width="45.140625" style="1" customWidth="1"/>
    <col min="14320" max="14322" width="41.140625" style="1" customWidth="1"/>
    <col min="14323" max="14565" width="9.140625" style="1" customWidth="1"/>
    <col min="14566" max="14566" width="86.00390625" style="1" bestFit="1" customWidth="1"/>
    <col min="14567" max="14567" width="9.140625" style="1" customWidth="1"/>
    <col min="14568" max="14568" width="28.00390625" style="1" customWidth="1"/>
    <col min="14569" max="14569" width="9.140625" style="1" customWidth="1"/>
    <col min="14570" max="14571" width="41.140625" style="1" customWidth="1"/>
    <col min="14572" max="14572" width="50.8515625" style="1" customWidth="1"/>
    <col min="14573" max="14573" width="40.140625" style="1" customWidth="1"/>
    <col min="14574" max="14574" width="15.421875" style="1" customWidth="1"/>
    <col min="14575" max="14575" width="45.140625" style="1" customWidth="1"/>
    <col min="14576" max="14578" width="41.140625" style="1" customWidth="1"/>
    <col min="14579" max="14821" width="9.140625" style="1" customWidth="1"/>
    <col min="14822" max="14822" width="86.00390625" style="1" bestFit="1" customWidth="1"/>
    <col min="14823" max="14823" width="9.140625" style="1" customWidth="1"/>
    <col min="14824" max="14824" width="28.00390625" style="1" customWidth="1"/>
    <col min="14825" max="14825" width="9.140625" style="1" customWidth="1"/>
    <col min="14826" max="14827" width="41.140625" style="1" customWidth="1"/>
    <col min="14828" max="14828" width="50.8515625" style="1" customWidth="1"/>
    <col min="14829" max="14829" width="40.140625" style="1" customWidth="1"/>
    <col min="14830" max="14830" width="15.421875" style="1" customWidth="1"/>
    <col min="14831" max="14831" width="45.140625" style="1" customWidth="1"/>
    <col min="14832" max="14834" width="41.140625" style="1" customWidth="1"/>
    <col min="14835" max="15077" width="9.140625" style="1" customWidth="1"/>
    <col min="15078" max="15078" width="86.00390625" style="1" bestFit="1" customWidth="1"/>
    <col min="15079" max="15079" width="9.140625" style="1" customWidth="1"/>
    <col min="15080" max="15080" width="28.00390625" style="1" customWidth="1"/>
    <col min="15081" max="15081" width="9.140625" style="1" customWidth="1"/>
    <col min="15082" max="15083" width="41.140625" style="1" customWidth="1"/>
    <col min="15084" max="15084" width="50.8515625" style="1" customWidth="1"/>
    <col min="15085" max="15085" width="40.140625" style="1" customWidth="1"/>
    <col min="15086" max="15086" width="15.421875" style="1" customWidth="1"/>
    <col min="15087" max="15087" width="45.140625" style="1" customWidth="1"/>
    <col min="15088" max="15090" width="41.140625" style="1" customWidth="1"/>
    <col min="15091" max="15333" width="9.140625" style="1" customWidth="1"/>
    <col min="15334" max="15334" width="86.00390625" style="1" bestFit="1" customWidth="1"/>
    <col min="15335" max="15335" width="9.140625" style="1" customWidth="1"/>
    <col min="15336" max="15336" width="28.00390625" style="1" customWidth="1"/>
    <col min="15337" max="15337" width="9.140625" style="1" customWidth="1"/>
    <col min="15338" max="15339" width="41.140625" style="1" customWidth="1"/>
    <col min="15340" max="15340" width="50.8515625" style="1" customWidth="1"/>
    <col min="15341" max="15341" width="40.140625" style="1" customWidth="1"/>
    <col min="15342" max="15342" width="15.421875" style="1" customWidth="1"/>
    <col min="15343" max="15343" width="45.140625" style="1" customWidth="1"/>
    <col min="15344" max="15346" width="41.140625" style="1" customWidth="1"/>
    <col min="15347" max="15589" width="9.140625" style="1" customWidth="1"/>
    <col min="15590" max="15590" width="86.00390625" style="1" bestFit="1" customWidth="1"/>
    <col min="15591" max="15591" width="9.140625" style="1" customWidth="1"/>
    <col min="15592" max="15592" width="28.00390625" style="1" customWidth="1"/>
    <col min="15593" max="15593" width="9.140625" style="1" customWidth="1"/>
    <col min="15594" max="15595" width="41.140625" style="1" customWidth="1"/>
    <col min="15596" max="15596" width="50.8515625" style="1" customWidth="1"/>
    <col min="15597" max="15597" width="40.140625" style="1" customWidth="1"/>
    <col min="15598" max="15598" width="15.421875" style="1" customWidth="1"/>
    <col min="15599" max="15599" width="45.140625" style="1" customWidth="1"/>
    <col min="15600" max="15602" width="41.140625" style="1" customWidth="1"/>
    <col min="15603" max="15845" width="9.140625" style="1" customWidth="1"/>
    <col min="15846" max="15846" width="86.00390625" style="1" bestFit="1" customWidth="1"/>
    <col min="15847" max="15847" width="9.140625" style="1" customWidth="1"/>
    <col min="15848" max="15848" width="28.00390625" style="1" customWidth="1"/>
    <col min="15849" max="15849" width="9.140625" style="1" customWidth="1"/>
    <col min="15850" max="15851" width="41.140625" style="1" customWidth="1"/>
    <col min="15852" max="15852" width="50.8515625" style="1" customWidth="1"/>
    <col min="15853" max="15853" width="40.140625" style="1" customWidth="1"/>
    <col min="15854" max="15854" width="15.421875" style="1" customWidth="1"/>
    <col min="15855" max="15855" width="45.140625" style="1" customWidth="1"/>
    <col min="15856" max="15858" width="41.140625" style="1" customWidth="1"/>
    <col min="15859" max="16101" width="9.140625" style="1" customWidth="1"/>
    <col min="16102" max="16102" width="86.00390625" style="1" bestFit="1" customWidth="1"/>
    <col min="16103" max="16103" width="9.140625" style="1" customWidth="1"/>
    <col min="16104" max="16104" width="28.00390625" style="1" customWidth="1"/>
    <col min="16105" max="16105" width="9.140625" style="1" customWidth="1"/>
    <col min="16106" max="16107" width="41.140625" style="1" customWidth="1"/>
    <col min="16108" max="16108" width="50.8515625" style="1" customWidth="1"/>
    <col min="16109" max="16109" width="40.140625" style="1" customWidth="1"/>
    <col min="16110" max="16110" width="15.421875" style="1" customWidth="1"/>
    <col min="16111" max="16111" width="45.140625" style="1" customWidth="1"/>
    <col min="16112" max="16114" width="41.140625" style="1" customWidth="1"/>
    <col min="16115" max="16384" width="9.140625" style="1" customWidth="1"/>
  </cols>
  <sheetData>
    <row r="2" spans="1:7" ht="15">
      <c r="A2" s="3" t="s">
        <v>255</v>
      </c>
      <c r="B2" s="3" t="s">
        <v>251</v>
      </c>
      <c r="C2" s="3"/>
      <c r="D2" s="3" t="s">
        <v>4</v>
      </c>
      <c r="E2" s="7" t="s">
        <v>252</v>
      </c>
      <c r="F2" s="3" t="s">
        <v>253</v>
      </c>
      <c r="G2" s="5" t="s">
        <v>254</v>
      </c>
    </row>
    <row r="3" spans="1:7" ht="15" outlineLevel="2">
      <c r="A3">
        <v>1</v>
      </c>
      <c r="B3" s="1" t="s">
        <v>93</v>
      </c>
      <c r="C3" s="1">
        <f aca="true" t="shared" si="0" ref="C3:C26">B3+0</f>
        <v>2</v>
      </c>
      <c r="D3" s="12" t="s">
        <v>259</v>
      </c>
      <c r="E3" s="6" t="s">
        <v>95</v>
      </c>
      <c r="F3" s="1" t="s">
        <v>96</v>
      </c>
      <c r="G3" s="4">
        <v>21000000</v>
      </c>
    </row>
    <row r="4" spans="1:7" ht="15" outlineLevel="2">
      <c r="A4">
        <v>1</v>
      </c>
      <c r="B4" s="1" t="s">
        <v>93</v>
      </c>
      <c r="C4" s="1">
        <f t="shared" si="0"/>
        <v>2</v>
      </c>
      <c r="D4" s="12" t="s">
        <v>259</v>
      </c>
      <c r="E4" s="6" t="s">
        <v>97</v>
      </c>
      <c r="F4" s="1" t="s">
        <v>98</v>
      </c>
      <c r="G4" s="4">
        <v>221000000</v>
      </c>
    </row>
    <row r="5" spans="1:7" ht="15" outlineLevel="2">
      <c r="A5">
        <v>1</v>
      </c>
      <c r="B5" s="1" t="s">
        <v>93</v>
      </c>
      <c r="C5" s="1">
        <f t="shared" si="0"/>
        <v>2</v>
      </c>
      <c r="D5" s="12" t="s">
        <v>259</v>
      </c>
      <c r="E5" s="6" t="s">
        <v>99</v>
      </c>
      <c r="F5" s="1" t="s">
        <v>100</v>
      </c>
      <c r="G5" s="4">
        <v>-75000000</v>
      </c>
    </row>
    <row r="6" spans="1:7" ht="15" outlineLevel="2">
      <c r="A6">
        <v>1</v>
      </c>
      <c r="B6" s="1" t="s">
        <v>93</v>
      </c>
      <c r="C6" s="1">
        <f t="shared" si="0"/>
        <v>2</v>
      </c>
      <c r="D6" s="12" t="s">
        <v>259</v>
      </c>
      <c r="E6" s="6" t="s">
        <v>101</v>
      </c>
      <c r="F6" s="1" t="s">
        <v>102</v>
      </c>
      <c r="G6" s="4">
        <v>-63000000</v>
      </c>
    </row>
    <row r="7" spans="1:7" ht="15" outlineLevel="2">
      <c r="A7">
        <v>1</v>
      </c>
      <c r="B7" s="1" t="s">
        <v>93</v>
      </c>
      <c r="C7" s="1">
        <f t="shared" si="0"/>
        <v>2</v>
      </c>
      <c r="D7" s="12" t="s">
        <v>259</v>
      </c>
      <c r="E7" s="6" t="s">
        <v>103</v>
      </c>
      <c r="F7" s="1" t="s">
        <v>104</v>
      </c>
      <c r="G7" s="4">
        <v>15000000</v>
      </c>
    </row>
    <row r="8" spans="1:7" ht="15" outlineLevel="2">
      <c r="A8">
        <v>1</v>
      </c>
      <c r="B8" s="1" t="s">
        <v>93</v>
      </c>
      <c r="C8" s="1">
        <f t="shared" si="0"/>
        <v>2</v>
      </c>
      <c r="D8" s="12" t="s">
        <v>259</v>
      </c>
      <c r="E8" s="6" t="s">
        <v>105</v>
      </c>
      <c r="F8" s="1" t="s">
        <v>106</v>
      </c>
      <c r="G8" s="4">
        <v>15000000</v>
      </c>
    </row>
    <row r="9" spans="1:7" ht="15" outlineLevel="2">
      <c r="A9">
        <v>1</v>
      </c>
      <c r="B9" s="1" t="s">
        <v>93</v>
      </c>
      <c r="C9" s="1">
        <f t="shared" si="0"/>
        <v>2</v>
      </c>
      <c r="D9" s="12" t="s">
        <v>259</v>
      </c>
      <c r="E9" s="6" t="s">
        <v>107</v>
      </c>
      <c r="F9" s="1" t="s">
        <v>108</v>
      </c>
      <c r="G9" s="4">
        <v>71000000</v>
      </c>
    </row>
    <row r="10" spans="1:7" ht="15" outlineLevel="2">
      <c r="A10">
        <v>1</v>
      </c>
      <c r="B10" s="1" t="s">
        <v>93</v>
      </c>
      <c r="C10" s="1">
        <f t="shared" si="0"/>
        <v>2</v>
      </c>
      <c r="D10" s="12" t="s">
        <v>259</v>
      </c>
      <c r="E10" s="6" t="s">
        <v>109</v>
      </c>
      <c r="F10" s="1" t="s">
        <v>110</v>
      </c>
      <c r="G10" s="4">
        <v>3000000</v>
      </c>
    </row>
    <row r="11" spans="1:7" ht="15" outlineLevel="2">
      <c r="A11">
        <v>1</v>
      </c>
      <c r="B11" s="1" t="s">
        <v>93</v>
      </c>
      <c r="C11" s="1">
        <f t="shared" si="0"/>
        <v>2</v>
      </c>
      <c r="D11" s="12" t="s">
        <v>259</v>
      </c>
      <c r="E11" s="6" t="s">
        <v>111</v>
      </c>
      <c r="F11" s="1" t="s">
        <v>112</v>
      </c>
      <c r="G11" s="4">
        <v>108000000</v>
      </c>
    </row>
    <row r="12" spans="1:7" ht="15" outlineLevel="2">
      <c r="A12">
        <v>1</v>
      </c>
      <c r="B12" s="1" t="s">
        <v>93</v>
      </c>
      <c r="C12" s="1">
        <f t="shared" si="0"/>
        <v>2</v>
      </c>
      <c r="D12" s="12" t="s">
        <v>259</v>
      </c>
      <c r="E12" s="6" t="s">
        <v>113</v>
      </c>
      <c r="F12" s="1" t="s">
        <v>114</v>
      </c>
      <c r="G12" s="4">
        <v>1000000</v>
      </c>
    </row>
    <row r="13" spans="1:7" ht="15" outlineLevel="2">
      <c r="A13">
        <v>1</v>
      </c>
      <c r="B13" s="1" t="s">
        <v>93</v>
      </c>
      <c r="C13" s="1">
        <f t="shared" si="0"/>
        <v>2</v>
      </c>
      <c r="D13" s="12" t="s">
        <v>259</v>
      </c>
      <c r="E13" s="6" t="s">
        <v>115</v>
      </c>
      <c r="F13" s="1" t="s">
        <v>116</v>
      </c>
      <c r="G13" s="4">
        <v>1377000000</v>
      </c>
    </row>
    <row r="14" spans="1:7" ht="15" outlineLevel="2">
      <c r="A14">
        <v>1</v>
      </c>
      <c r="B14" s="1" t="s">
        <v>93</v>
      </c>
      <c r="C14" s="1">
        <f t="shared" si="0"/>
        <v>2</v>
      </c>
      <c r="D14" s="12" t="s">
        <v>259</v>
      </c>
      <c r="E14" s="6" t="s">
        <v>117</v>
      </c>
      <c r="F14" s="1" t="s">
        <v>118</v>
      </c>
      <c r="G14" s="4">
        <v>126000000</v>
      </c>
    </row>
    <row r="15" spans="1:7" ht="15" outlineLevel="2">
      <c r="A15">
        <v>1</v>
      </c>
      <c r="B15" s="1" t="s">
        <v>93</v>
      </c>
      <c r="C15" s="1">
        <f t="shared" si="0"/>
        <v>2</v>
      </c>
      <c r="D15" s="12" t="s">
        <v>259</v>
      </c>
      <c r="E15" s="6" t="s">
        <v>119</v>
      </c>
      <c r="F15" s="1" t="s">
        <v>120</v>
      </c>
      <c r="G15" s="4">
        <v>-152000000</v>
      </c>
    </row>
    <row r="16" spans="1:7" ht="15" outlineLevel="2">
      <c r="A16">
        <v>1</v>
      </c>
      <c r="B16" s="1" t="s">
        <v>93</v>
      </c>
      <c r="C16" s="1">
        <f t="shared" si="0"/>
        <v>2</v>
      </c>
      <c r="D16" s="12" t="s">
        <v>259</v>
      </c>
      <c r="E16" s="6" t="s">
        <v>121</v>
      </c>
      <c r="F16" s="1" t="s">
        <v>122</v>
      </c>
      <c r="G16" s="4">
        <v>90000000</v>
      </c>
    </row>
    <row r="17" spans="1:7" ht="15" outlineLevel="2">
      <c r="A17">
        <v>1</v>
      </c>
      <c r="B17" s="1" t="s">
        <v>93</v>
      </c>
      <c r="C17" s="1">
        <f t="shared" si="0"/>
        <v>2</v>
      </c>
      <c r="D17" s="12" t="s">
        <v>259</v>
      </c>
      <c r="E17" s="6" t="s">
        <v>123</v>
      </c>
      <c r="F17" s="1" t="s">
        <v>124</v>
      </c>
      <c r="G17" s="4">
        <v>143000000</v>
      </c>
    </row>
    <row r="18" spans="1:7" ht="15" outlineLevel="2">
      <c r="A18">
        <v>1</v>
      </c>
      <c r="B18" s="1" t="s">
        <v>93</v>
      </c>
      <c r="C18" s="1">
        <f t="shared" si="0"/>
        <v>2</v>
      </c>
      <c r="D18" s="12" t="s">
        <v>259</v>
      </c>
      <c r="E18" s="6" t="s">
        <v>125</v>
      </c>
      <c r="F18" s="1" t="s">
        <v>126</v>
      </c>
      <c r="G18" s="4">
        <v>9000000</v>
      </c>
    </row>
    <row r="19" spans="1:7" ht="15" outlineLevel="2">
      <c r="A19">
        <v>1</v>
      </c>
      <c r="B19" s="1" t="s">
        <v>93</v>
      </c>
      <c r="C19" s="1">
        <f t="shared" si="0"/>
        <v>2</v>
      </c>
      <c r="D19" s="12" t="s">
        <v>259</v>
      </c>
      <c r="E19" s="6" t="s">
        <v>127</v>
      </c>
      <c r="F19" s="1" t="s">
        <v>128</v>
      </c>
      <c r="G19" s="4">
        <v>-6000000</v>
      </c>
    </row>
    <row r="20" spans="1:7" ht="15" outlineLevel="2">
      <c r="A20">
        <v>1</v>
      </c>
      <c r="B20" s="1" t="s">
        <v>93</v>
      </c>
      <c r="C20" s="1">
        <f t="shared" si="0"/>
        <v>2</v>
      </c>
      <c r="D20" s="12" t="s">
        <v>259</v>
      </c>
      <c r="E20" s="6" t="s">
        <v>129</v>
      </c>
      <c r="F20" s="1" t="s">
        <v>130</v>
      </c>
      <c r="G20" s="4">
        <v>-100000000</v>
      </c>
    </row>
    <row r="21" spans="1:7" ht="15" outlineLevel="2">
      <c r="A21">
        <v>1</v>
      </c>
      <c r="B21" s="1" t="s">
        <v>93</v>
      </c>
      <c r="C21" s="1">
        <f t="shared" si="0"/>
        <v>2</v>
      </c>
      <c r="D21" s="12" t="s">
        <v>259</v>
      </c>
      <c r="E21" s="6" t="s">
        <v>131</v>
      </c>
      <c r="F21" s="1" t="s">
        <v>132</v>
      </c>
      <c r="G21" s="4">
        <v>-5000000</v>
      </c>
    </row>
    <row r="22" spans="1:7" ht="15" outlineLevel="2">
      <c r="A22">
        <v>1</v>
      </c>
      <c r="B22" s="1" t="s">
        <v>93</v>
      </c>
      <c r="C22" s="1">
        <f t="shared" si="0"/>
        <v>2</v>
      </c>
      <c r="D22" s="12" t="s">
        <v>259</v>
      </c>
      <c r="E22" s="6" t="s">
        <v>133</v>
      </c>
      <c r="F22" s="1" t="s">
        <v>134</v>
      </c>
      <c r="G22" s="4">
        <v>-79000000</v>
      </c>
    </row>
    <row r="23" spans="1:7" ht="15" outlineLevel="2">
      <c r="A23">
        <v>1</v>
      </c>
      <c r="B23" s="1" t="s">
        <v>93</v>
      </c>
      <c r="C23" s="1">
        <f t="shared" si="0"/>
        <v>2</v>
      </c>
      <c r="D23" s="12" t="s">
        <v>259</v>
      </c>
      <c r="E23" s="6" t="s">
        <v>135</v>
      </c>
      <c r="F23" s="1" t="s">
        <v>136</v>
      </c>
      <c r="G23" s="4">
        <v>57000</v>
      </c>
    </row>
    <row r="24" spans="1:7" ht="15" outlineLevel="2">
      <c r="A24">
        <v>1</v>
      </c>
      <c r="B24" s="1" t="s">
        <v>93</v>
      </c>
      <c r="C24" s="1">
        <f t="shared" si="0"/>
        <v>2</v>
      </c>
      <c r="D24" s="12" t="s">
        <v>259</v>
      </c>
      <c r="E24" s="6" t="s">
        <v>137</v>
      </c>
      <c r="F24" s="1" t="s">
        <v>138</v>
      </c>
      <c r="G24" s="4">
        <v>-720000</v>
      </c>
    </row>
    <row r="25" spans="1:7" ht="15" outlineLevel="2">
      <c r="A25">
        <v>1</v>
      </c>
      <c r="B25" s="1" t="s">
        <v>93</v>
      </c>
      <c r="C25" s="1">
        <f t="shared" si="0"/>
        <v>2</v>
      </c>
      <c r="D25" s="12" t="s">
        <v>259</v>
      </c>
      <c r="E25" s="6" t="s">
        <v>139</v>
      </c>
      <c r="F25" s="1" t="s">
        <v>140</v>
      </c>
      <c r="G25" s="4">
        <v>4000000</v>
      </c>
    </row>
    <row r="26" spans="1:7" ht="15" outlineLevel="2">
      <c r="A26">
        <v>1</v>
      </c>
      <c r="B26" s="1" t="s">
        <v>93</v>
      </c>
      <c r="C26" s="1">
        <f t="shared" si="0"/>
        <v>2</v>
      </c>
      <c r="D26" s="12" t="s">
        <v>259</v>
      </c>
      <c r="E26" s="6" t="s">
        <v>141</v>
      </c>
      <c r="F26" s="1" t="s">
        <v>142</v>
      </c>
      <c r="G26" s="4">
        <v>190000</v>
      </c>
    </row>
    <row r="27" spans="1:7" ht="15" outlineLevel="1">
      <c r="A27" s="13" t="s">
        <v>612</v>
      </c>
      <c r="B27" s="1"/>
      <c r="C27" s="1"/>
      <c r="D27" s="12"/>
      <c r="E27" s="6"/>
      <c r="F27" s="1"/>
      <c r="G27" s="4">
        <f>SUBTOTAL(9,G3:G26)</f>
        <v>1723527000</v>
      </c>
    </row>
    <row r="28" spans="1:7" ht="15" outlineLevel="2">
      <c r="A28">
        <v>2.1</v>
      </c>
      <c r="B28" s="1" t="s">
        <v>188</v>
      </c>
      <c r="C28" s="1">
        <f aca="true" t="shared" si="1" ref="C28:C39">B28+0</f>
        <v>156</v>
      </c>
      <c r="D28" s="12" t="s">
        <v>359</v>
      </c>
      <c r="E28" s="6" t="s">
        <v>190</v>
      </c>
      <c r="F28" s="1" t="s">
        <v>191</v>
      </c>
      <c r="G28" s="4">
        <v>7899000</v>
      </c>
    </row>
    <row r="29" spans="1:7" ht="15" outlineLevel="2">
      <c r="A29">
        <v>2.1</v>
      </c>
      <c r="B29" s="1" t="s">
        <v>243</v>
      </c>
      <c r="C29" s="1">
        <f t="shared" si="1"/>
        <v>866</v>
      </c>
      <c r="D29" s="12" t="s">
        <v>587</v>
      </c>
      <c r="E29" s="6" t="s">
        <v>190</v>
      </c>
      <c r="F29" s="1" t="s">
        <v>191</v>
      </c>
      <c r="G29" s="4">
        <v>2064000</v>
      </c>
    </row>
    <row r="30" spans="1:7" ht="15" outlineLevel="2">
      <c r="A30">
        <v>2.1</v>
      </c>
      <c r="B30" s="1" t="s">
        <v>184</v>
      </c>
      <c r="C30" s="1">
        <f t="shared" si="1"/>
        <v>136</v>
      </c>
      <c r="D30" s="12" t="s">
        <v>357</v>
      </c>
      <c r="E30" s="6" t="s">
        <v>186</v>
      </c>
      <c r="F30" s="1" t="s">
        <v>187</v>
      </c>
      <c r="G30" s="4">
        <v>1185000</v>
      </c>
    </row>
    <row r="31" spans="1:7" ht="15" outlineLevel="2">
      <c r="A31">
        <v>2.1</v>
      </c>
      <c r="B31" s="1" t="s">
        <v>206</v>
      </c>
      <c r="C31" s="1">
        <f t="shared" si="1"/>
        <v>826</v>
      </c>
      <c r="D31" s="12" t="s">
        <v>566</v>
      </c>
      <c r="E31" s="6" t="s">
        <v>186</v>
      </c>
      <c r="F31" s="1" t="s">
        <v>187</v>
      </c>
      <c r="G31" s="4">
        <v>1400000</v>
      </c>
    </row>
    <row r="32" spans="1:7" ht="15" outlineLevel="2">
      <c r="A32">
        <v>2.1</v>
      </c>
      <c r="B32" s="1" t="s">
        <v>222</v>
      </c>
      <c r="C32" s="1">
        <f t="shared" si="1"/>
        <v>841</v>
      </c>
      <c r="D32" s="12" t="s">
        <v>573</v>
      </c>
      <c r="E32" s="6" t="s">
        <v>186</v>
      </c>
      <c r="F32" s="1" t="s">
        <v>187</v>
      </c>
      <c r="G32" s="4">
        <v>7050000</v>
      </c>
    </row>
    <row r="33" spans="1:7" ht="15" outlineLevel="2">
      <c r="A33">
        <v>2.1</v>
      </c>
      <c r="B33" s="1" t="s">
        <v>226</v>
      </c>
      <c r="C33" s="1">
        <f t="shared" si="1"/>
        <v>846</v>
      </c>
      <c r="D33" s="12" t="s">
        <v>575</v>
      </c>
      <c r="E33" s="6" t="s">
        <v>186</v>
      </c>
      <c r="F33" s="1" t="s">
        <v>187</v>
      </c>
      <c r="G33" s="4">
        <v>-1377000</v>
      </c>
    </row>
    <row r="34" spans="1:7" ht="15" outlineLevel="2">
      <c r="A34">
        <v>2.1</v>
      </c>
      <c r="B34" s="1" t="s">
        <v>208</v>
      </c>
      <c r="C34" s="1">
        <f t="shared" si="1"/>
        <v>827</v>
      </c>
      <c r="D34" s="12" t="s">
        <v>568</v>
      </c>
      <c r="E34" s="6" t="s">
        <v>210</v>
      </c>
      <c r="F34" s="1" t="s">
        <v>211</v>
      </c>
      <c r="G34" s="4">
        <v>435000</v>
      </c>
    </row>
    <row r="35" spans="1:7" ht="15" outlineLevel="2">
      <c r="A35">
        <v>2.1</v>
      </c>
      <c r="B35" s="1" t="s">
        <v>176</v>
      </c>
      <c r="C35" s="1">
        <f t="shared" si="1"/>
        <v>57</v>
      </c>
      <c r="D35" s="12" t="s">
        <v>309</v>
      </c>
      <c r="E35" s="6" t="s">
        <v>178</v>
      </c>
      <c r="F35" s="1" t="s">
        <v>179</v>
      </c>
      <c r="G35" s="4">
        <v>-278000</v>
      </c>
    </row>
    <row r="36" spans="1:7" ht="15" outlineLevel="2">
      <c r="A36">
        <v>2.1</v>
      </c>
      <c r="B36" s="1" t="s">
        <v>241</v>
      </c>
      <c r="C36" s="1">
        <f t="shared" si="1"/>
        <v>858</v>
      </c>
      <c r="D36" s="12" t="s">
        <v>582</v>
      </c>
      <c r="E36" s="6" t="s">
        <v>178</v>
      </c>
      <c r="F36" s="1" t="s">
        <v>248</v>
      </c>
      <c r="G36" s="4">
        <v>-1366000</v>
      </c>
    </row>
    <row r="37" spans="1:7" ht="15" outlineLevel="2">
      <c r="A37">
        <v>2.1</v>
      </c>
      <c r="B37" s="1" t="s">
        <v>208</v>
      </c>
      <c r="C37" s="1">
        <f t="shared" si="1"/>
        <v>827</v>
      </c>
      <c r="D37" s="12" t="s">
        <v>568</v>
      </c>
      <c r="E37" s="6" t="s">
        <v>212</v>
      </c>
      <c r="F37" s="1" t="s">
        <v>213</v>
      </c>
      <c r="G37" s="4">
        <v>1176000</v>
      </c>
    </row>
    <row r="38" spans="1:7" ht="15" outlineLevel="2">
      <c r="A38">
        <v>2.1</v>
      </c>
      <c r="B38" s="1" t="s">
        <v>222</v>
      </c>
      <c r="C38" s="1">
        <f t="shared" si="1"/>
        <v>841</v>
      </c>
      <c r="D38" s="12" t="s">
        <v>573</v>
      </c>
      <c r="E38" s="6" t="s">
        <v>212</v>
      </c>
      <c r="F38" s="1" t="s">
        <v>213</v>
      </c>
      <c r="G38" s="4">
        <v>420000</v>
      </c>
    </row>
    <row r="39" spans="1:7" ht="15" outlineLevel="2">
      <c r="A39">
        <v>2.1</v>
      </c>
      <c r="B39" s="1" t="s">
        <v>226</v>
      </c>
      <c r="C39" s="1">
        <f t="shared" si="1"/>
        <v>846</v>
      </c>
      <c r="D39" s="12" t="s">
        <v>575</v>
      </c>
      <c r="E39" s="6" t="s">
        <v>212</v>
      </c>
      <c r="F39" s="1" t="s">
        <v>213</v>
      </c>
      <c r="G39" s="4">
        <v>4603000</v>
      </c>
    </row>
    <row r="40" spans="1:7" ht="15" outlineLevel="1">
      <c r="A40" s="13" t="s">
        <v>613</v>
      </c>
      <c r="B40" s="1"/>
      <c r="C40" s="1"/>
      <c r="D40" s="12"/>
      <c r="E40" s="6"/>
      <c r="F40" s="1"/>
      <c r="G40" s="4">
        <f>SUBTOTAL(9,G28:G39)</f>
        <v>23211000</v>
      </c>
    </row>
    <row r="41" spans="1:7" ht="15" outlineLevel="2">
      <c r="A41">
        <v>2.2</v>
      </c>
      <c r="B41" s="1" t="s">
        <v>226</v>
      </c>
      <c r="C41" s="1">
        <f aca="true" t="shared" si="2" ref="C41:C55">B41+0</f>
        <v>846</v>
      </c>
      <c r="D41" s="12" t="s">
        <v>575</v>
      </c>
      <c r="E41" s="6" t="s">
        <v>228</v>
      </c>
      <c r="F41" s="1" t="s">
        <v>229</v>
      </c>
      <c r="G41" s="4">
        <v>-3422000</v>
      </c>
    </row>
    <row r="42" spans="1:7" ht="15" outlineLevel="2">
      <c r="A42">
        <v>2.2</v>
      </c>
      <c r="B42" s="1" t="s">
        <v>164</v>
      </c>
      <c r="C42" s="1">
        <f t="shared" si="2"/>
        <v>40</v>
      </c>
      <c r="D42" s="12" t="s">
        <v>300</v>
      </c>
      <c r="E42" s="6" t="s">
        <v>166</v>
      </c>
      <c r="F42" s="1" t="s">
        <v>167</v>
      </c>
      <c r="G42" s="4">
        <v>1000000</v>
      </c>
    </row>
    <row r="43" spans="1:7" ht="15" outlineLevel="2">
      <c r="A43">
        <v>2.2</v>
      </c>
      <c r="B43" s="1" t="s">
        <v>156</v>
      </c>
      <c r="C43" s="1">
        <f t="shared" si="2"/>
        <v>30</v>
      </c>
      <c r="D43" s="12" t="s">
        <v>285</v>
      </c>
      <c r="E43" s="6" t="s">
        <v>158</v>
      </c>
      <c r="F43" s="1" t="s">
        <v>159</v>
      </c>
      <c r="G43" s="4">
        <v>23000</v>
      </c>
    </row>
    <row r="44" spans="1:7" ht="15" outlineLevel="2">
      <c r="A44">
        <v>2.2</v>
      </c>
      <c r="B44" s="1" t="s">
        <v>162</v>
      </c>
      <c r="C44" s="1">
        <f t="shared" si="2"/>
        <v>32</v>
      </c>
      <c r="D44" s="12" t="s">
        <v>287</v>
      </c>
      <c r="E44" s="6" t="s">
        <v>158</v>
      </c>
      <c r="F44" s="1" t="s">
        <v>159</v>
      </c>
      <c r="G44" s="4">
        <v>-545300</v>
      </c>
    </row>
    <row r="45" spans="1:7" ht="15" outlineLevel="2">
      <c r="A45">
        <v>2.2</v>
      </c>
      <c r="B45" s="1" t="s">
        <v>192</v>
      </c>
      <c r="C45" s="1">
        <f t="shared" si="2"/>
        <v>312</v>
      </c>
      <c r="D45" s="12" t="s">
        <v>366</v>
      </c>
      <c r="E45" s="6" t="s">
        <v>158</v>
      </c>
      <c r="F45" s="1" t="s">
        <v>159</v>
      </c>
      <c r="G45" s="4">
        <v>100000</v>
      </c>
    </row>
    <row r="46" spans="1:7" ht="15" outlineLevel="2">
      <c r="A46">
        <v>2.2</v>
      </c>
      <c r="B46" s="1" t="s">
        <v>194</v>
      </c>
      <c r="C46" s="1">
        <f t="shared" si="2"/>
        <v>806</v>
      </c>
      <c r="D46" s="12" t="s">
        <v>555</v>
      </c>
      <c r="E46" s="6" t="s">
        <v>158</v>
      </c>
      <c r="F46" s="1" t="s">
        <v>159</v>
      </c>
      <c r="G46" s="4">
        <v>22908000</v>
      </c>
    </row>
    <row r="47" spans="1:7" ht="15" outlineLevel="2">
      <c r="A47">
        <v>2.2</v>
      </c>
      <c r="B47" s="1" t="s">
        <v>200</v>
      </c>
      <c r="C47" s="1">
        <f t="shared" si="2"/>
        <v>810</v>
      </c>
      <c r="D47" s="12" t="s">
        <v>557</v>
      </c>
      <c r="E47" s="6" t="s">
        <v>158</v>
      </c>
      <c r="F47" s="1" t="s">
        <v>159</v>
      </c>
      <c r="G47" s="4">
        <v>1155000</v>
      </c>
    </row>
    <row r="48" spans="1:7" ht="15" outlineLevel="2">
      <c r="A48">
        <v>2.2</v>
      </c>
      <c r="B48" s="1" t="s">
        <v>206</v>
      </c>
      <c r="C48" s="1">
        <f t="shared" si="2"/>
        <v>826</v>
      </c>
      <c r="D48" s="12" t="s">
        <v>566</v>
      </c>
      <c r="E48" s="6" t="s">
        <v>158</v>
      </c>
      <c r="F48" s="1" t="s">
        <v>159</v>
      </c>
      <c r="G48" s="4">
        <v>1429000</v>
      </c>
    </row>
    <row r="49" spans="1:7" ht="15" outlineLevel="2">
      <c r="A49">
        <v>2.2</v>
      </c>
      <c r="B49" s="1" t="s">
        <v>216</v>
      </c>
      <c r="C49" s="1">
        <f t="shared" si="2"/>
        <v>836</v>
      </c>
      <c r="D49" s="12" t="s">
        <v>571</v>
      </c>
      <c r="E49" s="6" t="s">
        <v>158</v>
      </c>
      <c r="F49" s="1" t="s">
        <v>159</v>
      </c>
      <c r="G49" s="4">
        <v>1500000</v>
      </c>
    </row>
    <row r="50" spans="1:7" ht="15" outlineLevel="2">
      <c r="A50">
        <v>2.2</v>
      </c>
      <c r="B50" s="1" t="s">
        <v>222</v>
      </c>
      <c r="C50" s="1">
        <f t="shared" si="2"/>
        <v>841</v>
      </c>
      <c r="D50" s="12" t="s">
        <v>573</v>
      </c>
      <c r="E50" s="6" t="s">
        <v>224</v>
      </c>
      <c r="F50" s="1" t="s">
        <v>225</v>
      </c>
      <c r="G50" s="4">
        <v>-3190212</v>
      </c>
    </row>
    <row r="51" spans="1:7" ht="15" outlineLevel="2">
      <c r="A51">
        <v>2.2</v>
      </c>
      <c r="B51" s="1" t="s">
        <v>93</v>
      </c>
      <c r="C51" s="1">
        <f t="shared" si="2"/>
        <v>2</v>
      </c>
      <c r="D51" s="12" t="s">
        <v>259</v>
      </c>
      <c r="E51" s="6" t="s">
        <v>143</v>
      </c>
      <c r="F51" s="1" t="s">
        <v>144</v>
      </c>
      <c r="G51" s="4">
        <v>600000</v>
      </c>
    </row>
    <row r="52" spans="1:7" ht="15" outlineLevel="2">
      <c r="A52">
        <v>2.2</v>
      </c>
      <c r="B52" s="1" t="s">
        <v>156</v>
      </c>
      <c r="C52" s="1">
        <f t="shared" si="2"/>
        <v>30</v>
      </c>
      <c r="D52" s="12" t="s">
        <v>285</v>
      </c>
      <c r="E52" s="6" t="s">
        <v>143</v>
      </c>
      <c r="F52" s="1" t="s">
        <v>144</v>
      </c>
      <c r="G52" s="4">
        <v>800000</v>
      </c>
    </row>
    <row r="53" spans="1:7" ht="15" outlineLevel="2">
      <c r="A53">
        <v>2.2</v>
      </c>
      <c r="B53" s="1" t="s">
        <v>206</v>
      </c>
      <c r="C53" s="1">
        <f t="shared" si="2"/>
        <v>826</v>
      </c>
      <c r="D53" s="12" t="s">
        <v>566</v>
      </c>
      <c r="E53" s="6" t="s">
        <v>143</v>
      </c>
      <c r="F53" s="1" t="s">
        <v>144</v>
      </c>
      <c r="G53" s="4">
        <v>-110000</v>
      </c>
    </row>
    <row r="54" spans="1:7" ht="15" outlineLevel="2">
      <c r="A54">
        <v>2.2</v>
      </c>
      <c r="B54" s="1" t="s">
        <v>226</v>
      </c>
      <c r="C54" s="1">
        <f t="shared" si="2"/>
        <v>846</v>
      </c>
      <c r="D54" s="12" t="s">
        <v>575</v>
      </c>
      <c r="E54" s="6" t="s">
        <v>143</v>
      </c>
      <c r="F54" s="1" t="s">
        <v>144</v>
      </c>
      <c r="G54" s="4">
        <v>-1300000</v>
      </c>
    </row>
    <row r="55" spans="1:7" ht="15" outlineLevel="2">
      <c r="A55">
        <v>2.2</v>
      </c>
      <c r="B55" s="1" t="s">
        <v>236</v>
      </c>
      <c r="C55" s="1">
        <f t="shared" si="2"/>
        <v>856</v>
      </c>
      <c r="D55" s="12" t="s">
        <v>580</v>
      </c>
      <c r="E55" s="6" t="s">
        <v>143</v>
      </c>
      <c r="F55" s="1" t="s">
        <v>238</v>
      </c>
      <c r="G55" s="4">
        <v>-180000</v>
      </c>
    </row>
    <row r="56" spans="1:7" ht="15" outlineLevel="1">
      <c r="A56" s="13" t="s">
        <v>614</v>
      </c>
      <c r="B56" s="1"/>
      <c r="C56" s="1"/>
      <c r="D56" s="12"/>
      <c r="E56" s="6"/>
      <c r="F56" s="1"/>
      <c r="G56" s="4">
        <f>SUBTOTAL(9,G41:G55)</f>
        <v>20767488</v>
      </c>
    </row>
    <row r="57" spans="1:7" ht="15" outlineLevel="2">
      <c r="A57">
        <v>2.3</v>
      </c>
      <c r="B57" s="1" t="s">
        <v>93</v>
      </c>
      <c r="C57" s="1">
        <f>B57+0</f>
        <v>2</v>
      </c>
      <c r="D57" s="12" t="s">
        <v>259</v>
      </c>
      <c r="E57" s="6" t="s">
        <v>145</v>
      </c>
      <c r="F57" s="1" t="s">
        <v>146</v>
      </c>
      <c r="G57" s="4">
        <v>-3411000</v>
      </c>
    </row>
    <row r="58" spans="1:7" ht="15" outlineLevel="1">
      <c r="A58" s="13" t="s">
        <v>615</v>
      </c>
      <c r="B58" s="1"/>
      <c r="C58" s="1"/>
      <c r="D58" s="12"/>
      <c r="E58" s="6"/>
      <c r="F58" s="1"/>
      <c r="G58" s="4">
        <f>SUBTOTAL(9,G57:G57)</f>
        <v>-3411000</v>
      </c>
    </row>
    <row r="59" spans="1:7" ht="15" outlineLevel="2">
      <c r="A59">
        <v>2.4</v>
      </c>
      <c r="B59" s="1" t="s">
        <v>93</v>
      </c>
      <c r="C59" s="1">
        <f aca="true" t="shared" si="3" ref="C59:C68">B59+0</f>
        <v>2</v>
      </c>
      <c r="D59" s="12" t="s">
        <v>259</v>
      </c>
      <c r="E59" s="6" t="s">
        <v>147</v>
      </c>
      <c r="F59" s="1" t="s">
        <v>148</v>
      </c>
      <c r="G59" s="4">
        <v>2865000</v>
      </c>
    </row>
    <row r="60" spans="1:7" ht="15" outlineLevel="2">
      <c r="A60">
        <v>2.4</v>
      </c>
      <c r="B60" s="1" t="s">
        <v>154</v>
      </c>
      <c r="C60" s="1">
        <f t="shared" si="3"/>
        <v>25</v>
      </c>
      <c r="D60" s="12" t="s">
        <v>284</v>
      </c>
      <c r="E60" s="6" t="s">
        <v>147</v>
      </c>
      <c r="F60" s="1" t="s">
        <v>148</v>
      </c>
      <c r="G60" s="4">
        <v>700000</v>
      </c>
    </row>
    <row r="61" spans="1:7" ht="15" outlineLevel="2">
      <c r="A61">
        <v>2.4</v>
      </c>
      <c r="B61" s="1" t="s">
        <v>194</v>
      </c>
      <c r="C61" s="1">
        <f t="shared" si="3"/>
        <v>806</v>
      </c>
      <c r="D61" s="12" t="s">
        <v>555</v>
      </c>
      <c r="E61" s="6" t="s">
        <v>147</v>
      </c>
      <c r="F61" s="1" t="s">
        <v>148</v>
      </c>
      <c r="G61" s="4">
        <v>734000</v>
      </c>
    </row>
    <row r="62" spans="1:7" ht="15" outlineLevel="2">
      <c r="A62">
        <v>2.4</v>
      </c>
      <c r="B62" s="1" t="s">
        <v>202</v>
      </c>
      <c r="C62" s="1">
        <f t="shared" si="3"/>
        <v>820</v>
      </c>
      <c r="D62" s="12" t="s">
        <v>565</v>
      </c>
      <c r="E62" s="6" t="s">
        <v>147</v>
      </c>
      <c r="F62" s="1" t="s">
        <v>148</v>
      </c>
      <c r="G62" s="4">
        <v>1259000</v>
      </c>
    </row>
    <row r="63" spans="1:7" ht="15" outlineLevel="2">
      <c r="A63">
        <v>2.4</v>
      </c>
      <c r="B63" s="1" t="s">
        <v>214</v>
      </c>
      <c r="C63" s="1">
        <f t="shared" si="3"/>
        <v>829</v>
      </c>
      <c r="D63" s="12" t="s">
        <v>570</v>
      </c>
      <c r="E63" s="6" t="s">
        <v>147</v>
      </c>
      <c r="F63" s="1" t="s">
        <v>148</v>
      </c>
      <c r="G63" s="4">
        <v>-415000</v>
      </c>
    </row>
    <row r="64" spans="1:7" ht="15" outlineLevel="2">
      <c r="A64">
        <v>2.4</v>
      </c>
      <c r="B64" s="1" t="s">
        <v>216</v>
      </c>
      <c r="C64" s="1">
        <f t="shared" si="3"/>
        <v>836</v>
      </c>
      <c r="D64" s="12" t="s">
        <v>571</v>
      </c>
      <c r="E64" s="6" t="s">
        <v>147</v>
      </c>
      <c r="F64" s="1" t="s">
        <v>148</v>
      </c>
      <c r="G64" s="4">
        <v>8950000</v>
      </c>
    </row>
    <row r="65" spans="1:7" ht="15" outlineLevel="2">
      <c r="A65">
        <v>2.4</v>
      </c>
      <c r="B65" s="1" t="s">
        <v>216</v>
      </c>
      <c r="C65" s="1">
        <f t="shared" si="3"/>
        <v>836</v>
      </c>
      <c r="D65" s="12" t="s">
        <v>571</v>
      </c>
      <c r="E65" s="6" t="s">
        <v>218</v>
      </c>
      <c r="F65" s="1" t="s">
        <v>219</v>
      </c>
      <c r="G65" s="4">
        <v>2190000</v>
      </c>
    </row>
    <row r="66" spans="1:7" ht="15" outlineLevel="2">
      <c r="A66">
        <v>2.4</v>
      </c>
      <c r="B66" s="1" t="s">
        <v>202</v>
      </c>
      <c r="C66" s="1">
        <f t="shared" si="3"/>
        <v>820</v>
      </c>
      <c r="D66" s="12" t="s">
        <v>565</v>
      </c>
      <c r="E66" s="6" t="s">
        <v>204</v>
      </c>
      <c r="F66" s="1" t="s">
        <v>205</v>
      </c>
      <c r="G66" s="4">
        <v>9000000</v>
      </c>
    </row>
    <row r="67" spans="1:7" ht="15" outlineLevel="2">
      <c r="A67">
        <v>2.4</v>
      </c>
      <c r="B67" s="1" t="s">
        <v>216</v>
      </c>
      <c r="C67" s="1">
        <f t="shared" si="3"/>
        <v>836</v>
      </c>
      <c r="D67" s="12" t="s">
        <v>571</v>
      </c>
      <c r="E67" s="6" t="s">
        <v>204</v>
      </c>
      <c r="F67" s="1" t="s">
        <v>205</v>
      </c>
      <c r="G67" s="4">
        <v>7000000</v>
      </c>
    </row>
    <row r="68" spans="1:7" ht="15" outlineLevel="2">
      <c r="A68">
        <v>2.4</v>
      </c>
      <c r="B68" s="1" t="s">
        <v>216</v>
      </c>
      <c r="C68" s="1">
        <f t="shared" si="3"/>
        <v>836</v>
      </c>
      <c r="D68" s="12" t="s">
        <v>571</v>
      </c>
      <c r="E68" s="6" t="s">
        <v>220</v>
      </c>
      <c r="F68" s="1" t="s">
        <v>221</v>
      </c>
      <c r="G68" s="4">
        <v>-100000</v>
      </c>
    </row>
    <row r="69" spans="1:7" ht="15" outlineLevel="1">
      <c r="A69" s="13" t="s">
        <v>616</v>
      </c>
      <c r="B69" s="1"/>
      <c r="C69" s="1"/>
      <c r="D69" s="12"/>
      <c r="E69" s="6"/>
      <c r="F69" s="1"/>
      <c r="G69" s="4">
        <f>SUBTOTAL(9,G59:G68)</f>
        <v>32183000</v>
      </c>
    </row>
    <row r="70" spans="1:7" ht="15" outlineLevel="2">
      <c r="A70">
        <v>2.5</v>
      </c>
      <c r="B70" s="1" t="s">
        <v>226</v>
      </c>
      <c r="C70" s="1">
        <f aca="true" t="shared" si="4" ref="C70:C75">B70+0</f>
        <v>846</v>
      </c>
      <c r="D70" s="12" t="s">
        <v>575</v>
      </c>
      <c r="E70" s="6" t="s">
        <v>230</v>
      </c>
      <c r="F70" s="1" t="s">
        <v>231</v>
      </c>
      <c r="G70" s="4">
        <v>-331000</v>
      </c>
    </row>
    <row r="71" spans="1:7" ht="15" outlineLevel="2">
      <c r="A71">
        <v>2.5</v>
      </c>
      <c r="B71" s="1" t="s">
        <v>226</v>
      </c>
      <c r="C71" s="1">
        <f t="shared" si="4"/>
        <v>846</v>
      </c>
      <c r="D71" s="12" t="s">
        <v>575</v>
      </c>
      <c r="E71" s="6" t="s">
        <v>232</v>
      </c>
      <c r="F71" s="1" t="s">
        <v>233</v>
      </c>
      <c r="G71" s="4">
        <v>-509000</v>
      </c>
    </row>
    <row r="72" spans="1:7" ht="15" outlineLevel="2">
      <c r="A72">
        <v>2.5</v>
      </c>
      <c r="B72" s="1" t="s">
        <v>226</v>
      </c>
      <c r="C72" s="1">
        <f t="shared" si="4"/>
        <v>846</v>
      </c>
      <c r="D72" s="12" t="s">
        <v>575</v>
      </c>
      <c r="E72" s="6" t="s">
        <v>234</v>
      </c>
      <c r="F72" s="1" t="s">
        <v>235</v>
      </c>
      <c r="G72" s="4">
        <v>-222000</v>
      </c>
    </row>
    <row r="73" spans="1:7" ht="15" outlineLevel="2">
      <c r="A73">
        <v>2.5</v>
      </c>
      <c r="B73" s="1" t="s">
        <v>194</v>
      </c>
      <c r="C73" s="1">
        <f t="shared" si="4"/>
        <v>806</v>
      </c>
      <c r="D73" s="12" t="s">
        <v>555</v>
      </c>
      <c r="E73" s="6" t="s">
        <v>196</v>
      </c>
      <c r="F73" s="1" t="s">
        <v>197</v>
      </c>
      <c r="G73" s="4">
        <v>1648000</v>
      </c>
    </row>
    <row r="74" spans="1:7" ht="15" outlineLevel="2">
      <c r="A74">
        <v>2.5</v>
      </c>
      <c r="B74" s="1" t="s">
        <v>206</v>
      </c>
      <c r="C74" s="1">
        <f t="shared" si="4"/>
        <v>826</v>
      </c>
      <c r="D74" s="12" t="s">
        <v>566</v>
      </c>
      <c r="E74" s="6" t="s">
        <v>196</v>
      </c>
      <c r="F74" s="1" t="s">
        <v>197</v>
      </c>
      <c r="G74" s="4">
        <v>835000</v>
      </c>
    </row>
    <row r="75" spans="1:7" ht="15" outlineLevel="2">
      <c r="A75">
        <v>2.5</v>
      </c>
      <c r="B75" s="1" t="s">
        <v>236</v>
      </c>
      <c r="C75" s="1">
        <f t="shared" si="4"/>
        <v>856</v>
      </c>
      <c r="D75" s="12" t="s">
        <v>580</v>
      </c>
      <c r="E75" s="6" t="s">
        <v>196</v>
      </c>
      <c r="F75" s="1" t="s">
        <v>239</v>
      </c>
      <c r="G75" s="4">
        <v>2972000</v>
      </c>
    </row>
    <row r="76" spans="1:7" ht="15" outlineLevel="1">
      <c r="A76" s="13" t="s">
        <v>617</v>
      </c>
      <c r="B76" s="1"/>
      <c r="C76" s="1"/>
      <c r="D76" s="12"/>
      <c r="E76" s="6"/>
      <c r="F76" s="1"/>
      <c r="G76" s="4">
        <f>SUBTOTAL(9,G70:G75)</f>
        <v>4393000</v>
      </c>
    </row>
    <row r="77" spans="1:7" ht="15" outlineLevel="2">
      <c r="A77">
        <v>2.6</v>
      </c>
      <c r="B77" s="1" t="s">
        <v>153</v>
      </c>
      <c r="C77" s="1">
        <f>B77+0</f>
        <v>15</v>
      </c>
      <c r="D77" s="12" t="s">
        <v>277</v>
      </c>
      <c r="E77" s="6" t="s">
        <v>249</v>
      </c>
      <c r="F77" s="1" t="s">
        <v>246</v>
      </c>
      <c r="G77" s="4">
        <v>12920000</v>
      </c>
    </row>
    <row r="78" spans="1:7" ht="15" outlineLevel="2">
      <c r="A78">
        <v>2.6</v>
      </c>
      <c r="B78" s="1" t="s">
        <v>216</v>
      </c>
      <c r="C78" s="1">
        <f>B78+0</f>
        <v>836</v>
      </c>
      <c r="D78" s="12" t="s">
        <v>571</v>
      </c>
      <c r="E78" s="6" t="s">
        <v>249</v>
      </c>
      <c r="F78" s="1" t="s">
        <v>246</v>
      </c>
      <c r="G78" s="4">
        <v>-210000</v>
      </c>
    </row>
    <row r="79" spans="1:7" ht="15" outlineLevel="2">
      <c r="A79">
        <v>2.6</v>
      </c>
      <c r="B79" s="1" t="s">
        <v>153</v>
      </c>
      <c r="C79" s="1">
        <f>B79+0</f>
        <v>15</v>
      </c>
      <c r="D79" s="12" t="s">
        <v>277</v>
      </c>
      <c r="E79" s="6" t="s">
        <v>250</v>
      </c>
      <c r="F79" s="1" t="s">
        <v>247</v>
      </c>
      <c r="G79" s="4">
        <v>-2710000</v>
      </c>
    </row>
    <row r="80" spans="1:7" ht="15" outlineLevel="1">
      <c r="A80" s="13" t="s">
        <v>618</v>
      </c>
      <c r="B80" s="1"/>
      <c r="C80" s="1"/>
      <c r="D80" s="12"/>
      <c r="E80" s="6"/>
      <c r="F80" s="1"/>
      <c r="G80" s="4">
        <f>SUBTOTAL(9,G77:G79)</f>
        <v>10000000</v>
      </c>
    </row>
    <row r="81" spans="1:7" ht="15" outlineLevel="2">
      <c r="A81">
        <v>2.7</v>
      </c>
      <c r="B81" s="1" t="s">
        <v>194</v>
      </c>
      <c r="C81" s="1">
        <f aca="true" t="shared" si="5" ref="C81:C93">B81+0</f>
        <v>806</v>
      </c>
      <c r="D81" s="12" t="s">
        <v>555</v>
      </c>
      <c r="E81" s="6" t="s">
        <v>198</v>
      </c>
      <c r="F81" s="1" t="s">
        <v>199</v>
      </c>
      <c r="G81" s="4">
        <v>1330000</v>
      </c>
    </row>
    <row r="82" spans="1:7" ht="15" outlineLevel="2">
      <c r="A82">
        <v>2.7</v>
      </c>
      <c r="B82" s="1" t="s">
        <v>156</v>
      </c>
      <c r="C82" s="1">
        <f t="shared" si="5"/>
        <v>30</v>
      </c>
      <c r="D82" s="12" t="s">
        <v>285</v>
      </c>
      <c r="E82" s="6" t="s">
        <v>160</v>
      </c>
      <c r="F82" s="1" t="s">
        <v>161</v>
      </c>
      <c r="G82" s="4">
        <v>418000</v>
      </c>
    </row>
    <row r="83" spans="1:7" ht="15" outlineLevel="2">
      <c r="A83">
        <v>2.7</v>
      </c>
      <c r="B83" s="1" t="s">
        <v>243</v>
      </c>
      <c r="C83" s="1">
        <f t="shared" si="5"/>
        <v>866</v>
      </c>
      <c r="D83" s="12" t="s">
        <v>587</v>
      </c>
      <c r="E83" s="6" t="s">
        <v>160</v>
      </c>
      <c r="F83" s="1" t="s">
        <v>161</v>
      </c>
      <c r="G83" s="4">
        <v>250000</v>
      </c>
    </row>
    <row r="84" spans="1:7" ht="15" outlineLevel="2">
      <c r="A84">
        <v>2.7</v>
      </c>
      <c r="B84" s="1" t="s">
        <v>236</v>
      </c>
      <c r="C84" s="1">
        <f t="shared" si="5"/>
        <v>856</v>
      </c>
      <c r="D84" s="12" t="s">
        <v>580</v>
      </c>
      <c r="E84" s="6" t="s">
        <v>160</v>
      </c>
      <c r="F84" s="1" t="s">
        <v>240</v>
      </c>
      <c r="G84" s="4">
        <v>1000000</v>
      </c>
    </row>
    <row r="85" spans="1:7" ht="15" outlineLevel="2">
      <c r="A85">
        <v>2.7</v>
      </c>
      <c r="B85" s="1" t="s">
        <v>93</v>
      </c>
      <c r="C85" s="1">
        <f t="shared" si="5"/>
        <v>2</v>
      </c>
      <c r="D85" s="12" t="s">
        <v>259</v>
      </c>
      <c r="E85" s="6" t="s">
        <v>149</v>
      </c>
      <c r="F85" s="1" t="s">
        <v>150</v>
      </c>
      <c r="G85" s="4">
        <v>-4793000</v>
      </c>
    </row>
    <row r="86" spans="1:7" ht="15" outlineLevel="2">
      <c r="A86">
        <v>2.7</v>
      </c>
      <c r="B86" s="1" t="s">
        <v>168</v>
      </c>
      <c r="C86" s="1">
        <f t="shared" si="5"/>
        <v>56</v>
      </c>
      <c r="D86" s="12" t="s">
        <v>307</v>
      </c>
      <c r="E86" s="6" t="s">
        <v>170</v>
      </c>
      <c r="F86" s="1" t="s">
        <v>171</v>
      </c>
      <c r="G86" s="4">
        <v>-900000</v>
      </c>
    </row>
    <row r="87" spans="1:7" ht="15" outlineLevel="2">
      <c r="A87">
        <v>2.7</v>
      </c>
      <c r="B87" s="1" t="s">
        <v>168</v>
      </c>
      <c r="C87" s="1">
        <f t="shared" si="5"/>
        <v>56</v>
      </c>
      <c r="D87" s="12" t="s">
        <v>307</v>
      </c>
      <c r="E87" s="6" t="s">
        <v>172</v>
      </c>
      <c r="F87" s="1" t="s">
        <v>173</v>
      </c>
      <c r="G87" s="4">
        <v>-5732000</v>
      </c>
    </row>
    <row r="88" spans="1:7" ht="15" outlineLevel="2">
      <c r="A88">
        <v>2.7</v>
      </c>
      <c r="B88" s="1" t="s">
        <v>168</v>
      </c>
      <c r="C88" s="1">
        <f t="shared" si="5"/>
        <v>56</v>
      </c>
      <c r="D88" s="12" t="s">
        <v>307</v>
      </c>
      <c r="E88" s="6" t="s">
        <v>174</v>
      </c>
      <c r="F88" s="1" t="s">
        <v>175</v>
      </c>
      <c r="G88" s="4">
        <v>1697000</v>
      </c>
    </row>
    <row r="89" spans="1:7" ht="15" outlineLevel="2">
      <c r="A89">
        <v>2.7</v>
      </c>
      <c r="B89" s="1" t="s">
        <v>93</v>
      </c>
      <c r="C89" s="1">
        <f t="shared" si="5"/>
        <v>2</v>
      </c>
      <c r="D89" s="12" t="s">
        <v>259</v>
      </c>
      <c r="E89" s="6" t="s">
        <v>151</v>
      </c>
      <c r="F89" s="1" t="s">
        <v>152</v>
      </c>
      <c r="G89" s="4">
        <v>22632022</v>
      </c>
    </row>
    <row r="90" spans="1:7" ht="15" outlineLevel="2">
      <c r="A90">
        <v>2.7</v>
      </c>
      <c r="B90" s="1" t="s">
        <v>156</v>
      </c>
      <c r="C90" s="1">
        <f t="shared" si="5"/>
        <v>30</v>
      </c>
      <c r="D90" s="12" t="s">
        <v>285</v>
      </c>
      <c r="E90" s="6" t="s">
        <v>151</v>
      </c>
      <c r="F90" s="1" t="s">
        <v>152</v>
      </c>
      <c r="G90" s="4">
        <v>50000</v>
      </c>
    </row>
    <row r="91" spans="1:7" ht="15" outlineLevel="2">
      <c r="A91">
        <v>2.7</v>
      </c>
      <c r="B91" s="1" t="s">
        <v>180</v>
      </c>
      <c r="C91" s="1">
        <f t="shared" si="5"/>
        <v>72</v>
      </c>
      <c r="D91" s="12" t="s">
        <v>320</v>
      </c>
      <c r="E91" s="6" t="s">
        <v>151</v>
      </c>
      <c r="F91" s="1" t="s">
        <v>152</v>
      </c>
      <c r="G91" s="4">
        <v>1059000</v>
      </c>
    </row>
    <row r="92" spans="1:7" ht="15" outlineLevel="2">
      <c r="A92">
        <v>2.7</v>
      </c>
      <c r="B92" s="1" t="s">
        <v>182</v>
      </c>
      <c r="C92" s="1">
        <f t="shared" si="5"/>
        <v>131</v>
      </c>
      <c r="D92" s="12" t="s">
        <v>347</v>
      </c>
      <c r="E92" s="6" t="s">
        <v>151</v>
      </c>
      <c r="F92" s="1" t="s">
        <v>152</v>
      </c>
      <c r="G92" s="4">
        <v>-1000000</v>
      </c>
    </row>
    <row r="93" spans="1:7" ht="15" outlineLevel="2">
      <c r="A93">
        <v>2.7</v>
      </c>
      <c r="B93" s="1" t="s">
        <v>208</v>
      </c>
      <c r="C93" s="1">
        <f t="shared" si="5"/>
        <v>827</v>
      </c>
      <c r="D93" s="12" t="s">
        <v>568</v>
      </c>
      <c r="E93" s="6" t="s">
        <v>151</v>
      </c>
      <c r="F93" s="1" t="s">
        <v>152</v>
      </c>
      <c r="G93" s="4">
        <v>1450000</v>
      </c>
    </row>
    <row r="94" spans="1:7" ht="15" outlineLevel="1">
      <c r="A94" s="13" t="s">
        <v>619</v>
      </c>
      <c r="B94" s="1"/>
      <c r="C94" s="1"/>
      <c r="D94" s="12"/>
      <c r="E94" s="6"/>
      <c r="F94" s="1"/>
      <c r="G94" s="4">
        <f>SUBTOTAL(9,G81:G93)</f>
        <v>17461022</v>
      </c>
    </row>
    <row r="95" spans="1:7" ht="15">
      <c r="A95" s="13" t="s">
        <v>620</v>
      </c>
      <c r="B95" s="1"/>
      <c r="C95" s="1"/>
      <c r="D95" s="12"/>
      <c r="E95" s="6"/>
      <c r="F95" s="1"/>
      <c r="G95" s="4">
        <f>SUBTOTAL(9,G3:G93)</f>
        <v>1828131510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workbookViewId="0" topLeftCell="C105">
      <selection activeCell="E132" sqref="E132"/>
    </sheetView>
  </sheetViews>
  <sheetFormatPr defaultColWidth="9.140625" defaultRowHeight="15" outlineLevelRow="2"/>
  <cols>
    <col min="1" max="1" width="9.140625" style="16" hidden="1" customWidth="1"/>
    <col min="2" max="2" width="7.7109375" style="16" hidden="1" customWidth="1"/>
    <col min="3" max="3" width="26.00390625" style="17" customWidth="1"/>
    <col min="4" max="4" width="7.8515625" style="18" customWidth="1"/>
    <col min="5" max="5" width="41.140625" style="16" customWidth="1"/>
    <col min="6" max="6" width="14.28125" style="19" customWidth="1"/>
    <col min="7" max="7" width="9.140625" style="14" customWidth="1"/>
    <col min="8" max="228" width="9.140625" style="16" customWidth="1"/>
    <col min="229" max="229" width="86.00390625" style="16" bestFit="1" customWidth="1"/>
    <col min="230" max="230" width="9.140625" style="16" customWidth="1"/>
    <col min="231" max="231" width="28.00390625" style="16" customWidth="1"/>
    <col min="232" max="232" width="9.140625" style="16" customWidth="1"/>
    <col min="233" max="234" width="41.140625" style="16" customWidth="1"/>
    <col min="235" max="235" width="50.8515625" style="16" customWidth="1"/>
    <col min="236" max="236" width="40.140625" style="16" customWidth="1"/>
    <col min="237" max="237" width="15.421875" style="16" customWidth="1"/>
    <col min="238" max="238" width="45.140625" style="16" customWidth="1"/>
    <col min="239" max="241" width="41.140625" style="16" customWidth="1"/>
    <col min="242" max="484" width="9.140625" style="16" customWidth="1"/>
    <col min="485" max="485" width="86.00390625" style="16" bestFit="1" customWidth="1"/>
    <col min="486" max="486" width="9.140625" style="16" customWidth="1"/>
    <col min="487" max="487" width="28.00390625" style="16" customWidth="1"/>
    <col min="488" max="488" width="9.140625" style="16" customWidth="1"/>
    <col min="489" max="490" width="41.140625" style="16" customWidth="1"/>
    <col min="491" max="491" width="50.8515625" style="16" customWidth="1"/>
    <col min="492" max="492" width="40.140625" style="16" customWidth="1"/>
    <col min="493" max="493" width="15.421875" style="16" customWidth="1"/>
    <col min="494" max="494" width="45.140625" style="16" customWidth="1"/>
    <col min="495" max="497" width="41.140625" style="16" customWidth="1"/>
    <col min="498" max="740" width="9.140625" style="16" customWidth="1"/>
    <col min="741" max="741" width="86.00390625" style="16" bestFit="1" customWidth="1"/>
    <col min="742" max="742" width="9.140625" style="16" customWidth="1"/>
    <col min="743" max="743" width="28.00390625" style="16" customWidth="1"/>
    <col min="744" max="744" width="9.140625" style="16" customWidth="1"/>
    <col min="745" max="746" width="41.140625" style="16" customWidth="1"/>
    <col min="747" max="747" width="50.8515625" style="16" customWidth="1"/>
    <col min="748" max="748" width="40.140625" style="16" customWidth="1"/>
    <col min="749" max="749" width="15.421875" style="16" customWidth="1"/>
    <col min="750" max="750" width="45.140625" style="16" customWidth="1"/>
    <col min="751" max="753" width="41.140625" style="16" customWidth="1"/>
    <col min="754" max="996" width="9.140625" style="16" customWidth="1"/>
    <col min="997" max="997" width="86.00390625" style="16" bestFit="1" customWidth="1"/>
    <col min="998" max="998" width="9.140625" style="16" customWidth="1"/>
    <col min="999" max="999" width="28.00390625" style="16" customWidth="1"/>
    <col min="1000" max="1000" width="9.140625" style="16" customWidth="1"/>
    <col min="1001" max="1002" width="41.140625" style="16" customWidth="1"/>
    <col min="1003" max="1003" width="50.8515625" style="16" customWidth="1"/>
    <col min="1004" max="1004" width="40.140625" style="16" customWidth="1"/>
    <col min="1005" max="1005" width="15.421875" style="16" customWidth="1"/>
    <col min="1006" max="1006" width="45.140625" style="16" customWidth="1"/>
    <col min="1007" max="1009" width="41.140625" style="16" customWidth="1"/>
    <col min="1010" max="1252" width="9.140625" style="16" customWidth="1"/>
    <col min="1253" max="1253" width="86.00390625" style="16" bestFit="1" customWidth="1"/>
    <col min="1254" max="1254" width="9.140625" style="16" customWidth="1"/>
    <col min="1255" max="1255" width="28.00390625" style="16" customWidth="1"/>
    <col min="1256" max="1256" width="9.140625" style="16" customWidth="1"/>
    <col min="1257" max="1258" width="41.140625" style="16" customWidth="1"/>
    <col min="1259" max="1259" width="50.8515625" style="16" customWidth="1"/>
    <col min="1260" max="1260" width="40.140625" style="16" customWidth="1"/>
    <col min="1261" max="1261" width="15.421875" style="16" customWidth="1"/>
    <col min="1262" max="1262" width="45.140625" style="16" customWidth="1"/>
    <col min="1263" max="1265" width="41.140625" style="16" customWidth="1"/>
    <col min="1266" max="1508" width="9.140625" style="16" customWidth="1"/>
    <col min="1509" max="1509" width="86.00390625" style="16" bestFit="1" customWidth="1"/>
    <col min="1510" max="1510" width="9.140625" style="16" customWidth="1"/>
    <col min="1511" max="1511" width="28.00390625" style="16" customWidth="1"/>
    <col min="1512" max="1512" width="9.140625" style="16" customWidth="1"/>
    <col min="1513" max="1514" width="41.140625" style="16" customWidth="1"/>
    <col min="1515" max="1515" width="50.8515625" style="16" customWidth="1"/>
    <col min="1516" max="1516" width="40.140625" style="16" customWidth="1"/>
    <col min="1517" max="1517" width="15.421875" style="16" customWidth="1"/>
    <col min="1518" max="1518" width="45.140625" style="16" customWidth="1"/>
    <col min="1519" max="1521" width="41.140625" style="16" customWidth="1"/>
    <col min="1522" max="1764" width="9.140625" style="16" customWidth="1"/>
    <col min="1765" max="1765" width="86.00390625" style="16" bestFit="1" customWidth="1"/>
    <col min="1766" max="1766" width="9.140625" style="16" customWidth="1"/>
    <col min="1767" max="1767" width="28.00390625" style="16" customWidth="1"/>
    <col min="1768" max="1768" width="9.140625" style="16" customWidth="1"/>
    <col min="1769" max="1770" width="41.140625" style="16" customWidth="1"/>
    <col min="1771" max="1771" width="50.8515625" style="16" customWidth="1"/>
    <col min="1772" max="1772" width="40.140625" style="16" customWidth="1"/>
    <col min="1773" max="1773" width="15.421875" style="16" customWidth="1"/>
    <col min="1774" max="1774" width="45.140625" style="16" customWidth="1"/>
    <col min="1775" max="1777" width="41.140625" style="16" customWidth="1"/>
    <col min="1778" max="2020" width="9.140625" style="16" customWidth="1"/>
    <col min="2021" max="2021" width="86.00390625" style="16" bestFit="1" customWidth="1"/>
    <col min="2022" max="2022" width="9.140625" style="16" customWidth="1"/>
    <col min="2023" max="2023" width="28.00390625" style="16" customWidth="1"/>
    <col min="2024" max="2024" width="9.140625" style="16" customWidth="1"/>
    <col min="2025" max="2026" width="41.140625" style="16" customWidth="1"/>
    <col min="2027" max="2027" width="50.8515625" style="16" customWidth="1"/>
    <col min="2028" max="2028" width="40.140625" style="16" customWidth="1"/>
    <col min="2029" max="2029" width="15.421875" style="16" customWidth="1"/>
    <col min="2030" max="2030" width="45.140625" style="16" customWidth="1"/>
    <col min="2031" max="2033" width="41.140625" style="16" customWidth="1"/>
    <col min="2034" max="2276" width="9.140625" style="16" customWidth="1"/>
    <col min="2277" max="2277" width="86.00390625" style="16" bestFit="1" customWidth="1"/>
    <col min="2278" max="2278" width="9.140625" style="16" customWidth="1"/>
    <col min="2279" max="2279" width="28.00390625" style="16" customWidth="1"/>
    <col min="2280" max="2280" width="9.140625" style="16" customWidth="1"/>
    <col min="2281" max="2282" width="41.140625" style="16" customWidth="1"/>
    <col min="2283" max="2283" width="50.8515625" style="16" customWidth="1"/>
    <col min="2284" max="2284" width="40.140625" style="16" customWidth="1"/>
    <col min="2285" max="2285" width="15.421875" style="16" customWidth="1"/>
    <col min="2286" max="2286" width="45.140625" style="16" customWidth="1"/>
    <col min="2287" max="2289" width="41.140625" style="16" customWidth="1"/>
    <col min="2290" max="2532" width="9.140625" style="16" customWidth="1"/>
    <col min="2533" max="2533" width="86.00390625" style="16" bestFit="1" customWidth="1"/>
    <col min="2534" max="2534" width="9.140625" style="16" customWidth="1"/>
    <col min="2535" max="2535" width="28.00390625" style="16" customWidth="1"/>
    <col min="2536" max="2536" width="9.140625" style="16" customWidth="1"/>
    <col min="2537" max="2538" width="41.140625" style="16" customWidth="1"/>
    <col min="2539" max="2539" width="50.8515625" style="16" customWidth="1"/>
    <col min="2540" max="2540" width="40.140625" style="16" customWidth="1"/>
    <col min="2541" max="2541" width="15.421875" style="16" customWidth="1"/>
    <col min="2542" max="2542" width="45.140625" style="16" customWidth="1"/>
    <col min="2543" max="2545" width="41.140625" style="16" customWidth="1"/>
    <col min="2546" max="2788" width="9.140625" style="16" customWidth="1"/>
    <col min="2789" max="2789" width="86.00390625" style="16" bestFit="1" customWidth="1"/>
    <col min="2790" max="2790" width="9.140625" style="16" customWidth="1"/>
    <col min="2791" max="2791" width="28.00390625" style="16" customWidth="1"/>
    <col min="2792" max="2792" width="9.140625" style="16" customWidth="1"/>
    <col min="2793" max="2794" width="41.140625" style="16" customWidth="1"/>
    <col min="2795" max="2795" width="50.8515625" style="16" customWidth="1"/>
    <col min="2796" max="2796" width="40.140625" style="16" customWidth="1"/>
    <col min="2797" max="2797" width="15.421875" style="16" customWidth="1"/>
    <col min="2798" max="2798" width="45.140625" style="16" customWidth="1"/>
    <col min="2799" max="2801" width="41.140625" style="16" customWidth="1"/>
    <col min="2802" max="3044" width="9.140625" style="16" customWidth="1"/>
    <col min="3045" max="3045" width="86.00390625" style="16" bestFit="1" customWidth="1"/>
    <col min="3046" max="3046" width="9.140625" style="16" customWidth="1"/>
    <col min="3047" max="3047" width="28.00390625" style="16" customWidth="1"/>
    <col min="3048" max="3048" width="9.140625" style="16" customWidth="1"/>
    <col min="3049" max="3050" width="41.140625" style="16" customWidth="1"/>
    <col min="3051" max="3051" width="50.8515625" style="16" customWidth="1"/>
    <col min="3052" max="3052" width="40.140625" style="16" customWidth="1"/>
    <col min="3053" max="3053" width="15.421875" style="16" customWidth="1"/>
    <col min="3054" max="3054" width="45.140625" style="16" customWidth="1"/>
    <col min="3055" max="3057" width="41.140625" style="16" customWidth="1"/>
    <col min="3058" max="3300" width="9.140625" style="16" customWidth="1"/>
    <col min="3301" max="3301" width="86.00390625" style="16" bestFit="1" customWidth="1"/>
    <col min="3302" max="3302" width="9.140625" style="16" customWidth="1"/>
    <col min="3303" max="3303" width="28.00390625" style="16" customWidth="1"/>
    <col min="3304" max="3304" width="9.140625" style="16" customWidth="1"/>
    <col min="3305" max="3306" width="41.140625" style="16" customWidth="1"/>
    <col min="3307" max="3307" width="50.8515625" style="16" customWidth="1"/>
    <col min="3308" max="3308" width="40.140625" style="16" customWidth="1"/>
    <col min="3309" max="3309" width="15.421875" style="16" customWidth="1"/>
    <col min="3310" max="3310" width="45.140625" style="16" customWidth="1"/>
    <col min="3311" max="3313" width="41.140625" style="16" customWidth="1"/>
    <col min="3314" max="3556" width="9.140625" style="16" customWidth="1"/>
    <col min="3557" max="3557" width="86.00390625" style="16" bestFit="1" customWidth="1"/>
    <col min="3558" max="3558" width="9.140625" style="16" customWidth="1"/>
    <col min="3559" max="3559" width="28.00390625" style="16" customWidth="1"/>
    <col min="3560" max="3560" width="9.140625" style="16" customWidth="1"/>
    <col min="3561" max="3562" width="41.140625" style="16" customWidth="1"/>
    <col min="3563" max="3563" width="50.8515625" style="16" customWidth="1"/>
    <col min="3564" max="3564" width="40.140625" style="16" customWidth="1"/>
    <col min="3565" max="3565" width="15.421875" style="16" customWidth="1"/>
    <col min="3566" max="3566" width="45.140625" style="16" customWidth="1"/>
    <col min="3567" max="3569" width="41.140625" style="16" customWidth="1"/>
    <col min="3570" max="3812" width="9.140625" style="16" customWidth="1"/>
    <col min="3813" max="3813" width="86.00390625" style="16" bestFit="1" customWidth="1"/>
    <col min="3814" max="3814" width="9.140625" style="16" customWidth="1"/>
    <col min="3815" max="3815" width="28.00390625" style="16" customWidth="1"/>
    <col min="3816" max="3816" width="9.140625" style="16" customWidth="1"/>
    <col min="3817" max="3818" width="41.140625" style="16" customWidth="1"/>
    <col min="3819" max="3819" width="50.8515625" style="16" customWidth="1"/>
    <col min="3820" max="3820" width="40.140625" style="16" customWidth="1"/>
    <col min="3821" max="3821" width="15.421875" style="16" customWidth="1"/>
    <col min="3822" max="3822" width="45.140625" style="16" customWidth="1"/>
    <col min="3823" max="3825" width="41.140625" style="16" customWidth="1"/>
    <col min="3826" max="4068" width="9.140625" style="16" customWidth="1"/>
    <col min="4069" max="4069" width="86.00390625" style="16" bestFit="1" customWidth="1"/>
    <col min="4070" max="4070" width="9.140625" style="16" customWidth="1"/>
    <col min="4071" max="4071" width="28.00390625" style="16" customWidth="1"/>
    <col min="4072" max="4072" width="9.140625" style="16" customWidth="1"/>
    <col min="4073" max="4074" width="41.140625" style="16" customWidth="1"/>
    <col min="4075" max="4075" width="50.8515625" style="16" customWidth="1"/>
    <col min="4076" max="4076" width="40.140625" style="16" customWidth="1"/>
    <col min="4077" max="4077" width="15.421875" style="16" customWidth="1"/>
    <col min="4078" max="4078" width="45.140625" style="16" customWidth="1"/>
    <col min="4079" max="4081" width="41.140625" style="16" customWidth="1"/>
    <col min="4082" max="4324" width="9.140625" style="16" customWidth="1"/>
    <col min="4325" max="4325" width="86.00390625" style="16" bestFit="1" customWidth="1"/>
    <col min="4326" max="4326" width="9.140625" style="16" customWidth="1"/>
    <col min="4327" max="4327" width="28.00390625" style="16" customWidth="1"/>
    <col min="4328" max="4328" width="9.140625" style="16" customWidth="1"/>
    <col min="4329" max="4330" width="41.140625" style="16" customWidth="1"/>
    <col min="4331" max="4331" width="50.8515625" style="16" customWidth="1"/>
    <col min="4332" max="4332" width="40.140625" style="16" customWidth="1"/>
    <col min="4333" max="4333" width="15.421875" style="16" customWidth="1"/>
    <col min="4334" max="4334" width="45.140625" style="16" customWidth="1"/>
    <col min="4335" max="4337" width="41.140625" style="16" customWidth="1"/>
    <col min="4338" max="4580" width="9.140625" style="16" customWidth="1"/>
    <col min="4581" max="4581" width="86.00390625" style="16" bestFit="1" customWidth="1"/>
    <col min="4582" max="4582" width="9.140625" style="16" customWidth="1"/>
    <col min="4583" max="4583" width="28.00390625" style="16" customWidth="1"/>
    <col min="4584" max="4584" width="9.140625" style="16" customWidth="1"/>
    <col min="4585" max="4586" width="41.140625" style="16" customWidth="1"/>
    <col min="4587" max="4587" width="50.8515625" style="16" customWidth="1"/>
    <col min="4588" max="4588" width="40.140625" style="16" customWidth="1"/>
    <col min="4589" max="4589" width="15.421875" style="16" customWidth="1"/>
    <col min="4590" max="4590" width="45.140625" style="16" customWidth="1"/>
    <col min="4591" max="4593" width="41.140625" style="16" customWidth="1"/>
    <col min="4594" max="4836" width="9.140625" style="16" customWidth="1"/>
    <col min="4837" max="4837" width="86.00390625" style="16" bestFit="1" customWidth="1"/>
    <col min="4838" max="4838" width="9.140625" style="16" customWidth="1"/>
    <col min="4839" max="4839" width="28.00390625" style="16" customWidth="1"/>
    <col min="4840" max="4840" width="9.140625" style="16" customWidth="1"/>
    <col min="4841" max="4842" width="41.140625" style="16" customWidth="1"/>
    <col min="4843" max="4843" width="50.8515625" style="16" customWidth="1"/>
    <col min="4844" max="4844" width="40.140625" style="16" customWidth="1"/>
    <col min="4845" max="4845" width="15.421875" style="16" customWidth="1"/>
    <col min="4846" max="4846" width="45.140625" style="16" customWidth="1"/>
    <col min="4847" max="4849" width="41.140625" style="16" customWidth="1"/>
    <col min="4850" max="5092" width="9.140625" style="16" customWidth="1"/>
    <col min="5093" max="5093" width="86.00390625" style="16" bestFit="1" customWidth="1"/>
    <col min="5094" max="5094" width="9.140625" style="16" customWidth="1"/>
    <col min="5095" max="5095" width="28.00390625" style="16" customWidth="1"/>
    <col min="5096" max="5096" width="9.140625" style="16" customWidth="1"/>
    <col min="5097" max="5098" width="41.140625" style="16" customWidth="1"/>
    <col min="5099" max="5099" width="50.8515625" style="16" customWidth="1"/>
    <col min="5100" max="5100" width="40.140625" style="16" customWidth="1"/>
    <col min="5101" max="5101" width="15.421875" style="16" customWidth="1"/>
    <col min="5102" max="5102" width="45.140625" style="16" customWidth="1"/>
    <col min="5103" max="5105" width="41.140625" style="16" customWidth="1"/>
    <col min="5106" max="5348" width="9.140625" style="16" customWidth="1"/>
    <col min="5349" max="5349" width="86.00390625" style="16" bestFit="1" customWidth="1"/>
    <col min="5350" max="5350" width="9.140625" style="16" customWidth="1"/>
    <col min="5351" max="5351" width="28.00390625" style="16" customWidth="1"/>
    <col min="5352" max="5352" width="9.140625" style="16" customWidth="1"/>
    <col min="5353" max="5354" width="41.140625" style="16" customWidth="1"/>
    <col min="5355" max="5355" width="50.8515625" style="16" customWidth="1"/>
    <col min="5356" max="5356" width="40.140625" style="16" customWidth="1"/>
    <col min="5357" max="5357" width="15.421875" style="16" customWidth="1"/>
    <col min="5358" max="5358" width="45.140625" style="16" customWidth="1"/>
    <col min="5359" max="5361" width="41.140625" style="16" customWidth="1"/>
    <col min="5362" max="5604" width="9.140625" style="16" customWidth="1"/>
    <col min="5605" max="5605" width="86.00390625" style="16" bestFit="1" customWidth="1"/>
    <col min="5606" max="5606" width="9.140625" style="16" customWidth="1"/>
    <col min="5607" max="5607" width="28.00390625" style="16" customWidth="1"/>
    <col min="5608" max="5608" width="9.140625" style="16" customWidth="1"/>
    <col min="5609" max="5610" width="41.140625" style="16" customWidth="1"/>
    <col min="5611" max="5611" width="50.8515625" style="16" customWidth="1"/>
    <col min="5612" max="5612" width="40.140625" style="16" customWidth="1"/>
    <col min="5613" max="5613" width="15.421875" style="16" customWidth="1"/>
    <col min="5614" max="5614" width="45.140625" style="16" customWidth="1"/>
    <col min="5615" max="5617" width="41.140625" style="16" customWidth="1"/>
    <col min="5618" max="5860" width="9.140625" style="16" customWidth="1"/>
    <col min="5861" max="5861" width="86.00390625" style="16" bestFit="1" customWidth="1"/>
    <col min="5862" max="5862" width="9.140625" style="16" customWidth="1"/>
    <col min="5863" max="5863" width="28.00390625" style="16" customWidth="1"/>
    <col min="5864" max="5864" width="9.140625" style="16" customWidth="1"/>
    <col min="5865" max="5866" width="41.140625" style="16" customWidth="1"/>
    <col min="5867" max="5867" width="50.8515625" style="16" customWidth="1"/>
    <col min="5868" max="5868" width="40.140625" style="16" customWidth="1"/>
    <col min="5869" max="5869" width="15.421875" style="16" customWidth="1"/>
    <col min="5870" max="5870" width="45.140625" style="16" customWidth="1"/>
    <col min="5871" max="5873" width="41.140625" style="16" customWidth="1"/>
    <col min="5874" max="6116" width="9.140625" style="16" customWidth="1"/>
    <col min="6117" max="6117" width="86.00390625" style="16" bestFit="1" customWidth="1"/>
    <col min="6118" max="6118" width="9.140625" style="16" customWidth="1"/>
    <col min="6119" max="6119" width="28.00390625" style="16" customWidth="1"/>
    <col min="6120" max="6120" width="9.140625" style="16" customWidth="1"/>
    <col min="6121" max="6122" width="41.140625" style="16" customWidth="1"/>
    <col min="6123" max="6123" width="50.8515625" style="16" customWidth="1"/>
    <col min="6124" max="6124" width="40.140625" style="16" customWidth="1"/>
    <col min="6125" max="6125" width="15.421875" style="16" customWidth="1"/>
    <col min="6126" max="6126" width="45.140625" style="16" customWidth="1"/>
    <col min="6127" max="6129" width="41.140625" style="16" customWidth="1"/>
    <col min="6130" max="6372" width="9.140625" style="16" customWidth="1"/>
    <col min="6373" max="6373" width="86.00390625" style="16" bestFit="1" customWidth="1"/>
    <col min="6374" max="6374" width="9.140625" style="16" customWidth="1"/>
    <col min="6375" max="6375" width="28.00390625" style="16" customWidth="1"/>
    <col min="6376" max="6376" width="9.140625" style="16" customWidth="1"/>
    <col min="6377" max="6378" width="41.140625" style="16" customWidth="1"/>
    <col min="6379" max="6379" width="50.8515625" style="16" customWidth="1"/>
    <col min="6380" max="6380" width="40.140625" style="16" customWidth="1"/>
    <col min="6381" max="6381" width="15.421875" style="16" customWidth="1"/>
    <col min="6382" max="6382" width="45.140625" style="16" customWidth="1"/>
    <col min="6383" max="6385" width="41.140625" style="16" customWidth="1"/>
    <col min="6386" max="6628" width="9.140625" style="16" customWidth="1"/>
    <col min="6629" max="6629" width="86.00390625" style="16" bestFit="1" customWidth="1"/>
    <col min="6630" max="6630" width="9.140625" style="16" customWidth="1"/>
    <col min="6631" max="6631" width="28.00390625" style="16" customWidth="1"/>
    <col min="6632" max="6632" width="9.140625" style="16" customWidth="1"/>
    <col min="6633" max="6634" width="41.140625" style="16" customWidth="1"/>
    <col min="6635" max="6635" width="50.8515625" style="16" customWidth="1"/>
    <col min="6636" max="6636" width="40.140625" style="16" customWidth="1"/>
    <col min="6637" max="6637" width="15.421875" style="16" customWidth="1"/>
    <col min="6638" max="6638" width="45.140625" style="16" customWidth="1"/>
    <col min="6639" max="6641" width="41.140625" style="16" customWidth="1"/>
    <col min="6642" max="6884" width="9.140625" style="16" customWidth="1"/>
    <col min="6885" max="6885" width="86.00390625" style="16" bestFit="1" customWidth="1"/>
    <col min="6886" max="6886" width="9.140625" style="16" customWidth="1"/>
    <col min="6887" max="6887" width="28.00390625" style="16" customWidth="1"/>
    <col min="6888" max="6888" width="9.140625" style="16" customWidth="1"/>
    <col min="6889" max="6890" width="41.140625" style="16" customWidth="1"/>
    <col min="6891" max="6891" width="50.8515625" style="16" customWidth="1"/>
    <col min="6892" max="6892" width="40.140625" style="16" customWidth="1"/>
    <col min="6893" max="6893" width="15.421875" style="16" customWidth="1"/>
    <col min="6894" max="6894" width="45.140625" style="16" customWidth="1"/>
    <col min="6895" max="6897" width="41.140625" style="16" customWidth="1"/>
    <col min="6898" max="7140" width="9.140625" style="16" customWidth="1"/>
    <col min="7141" max="7141" width="86.00390625" style="16" bestFit="1" customWidth="1"/>
    <col min="7142" max="7142" width="9.140625" style="16" customWidth="1"/>
    <col min="7143" max="7143" width="28.00390625" style="16" customWidth="1"/>
    <col min="7144" max="7144" width="9.140625" style="16" customWidth="1"/>
    <col min="7145" max="7146" width="41.140625" style="16" customWidth="1"/>
    <col min="7147" max="7147" width="50.8515625" style="16" customWidth="1"/>
    <col min="7148" max="7148" width="40.140625" style="16" customWidth="1"/>
    <col min="7149" max="7149" width="15.421875" style="16" customWidth="1"/>
    <col min="7150" max="7150" width="45.140625" style="16" customWidth="1"/>
    <col min="7151" max="7153" width="41.140625" style="16" customWidth="1"/>
    <col min="7154" max="7396" width="9.140625" style="16" customWidth="1"/>
    <col min="7397" max="7397" width="86.00390625" style="16" bestFit="1" customWidth="1"/>
    <col min="7398" max="7398" width="9.140625" style="16" customWidth="1"/>
    <col min="7399" max="7399" width="28.00390625" style="16" customWidth="1"/>
    <col min="7400" max="7400" width="9.140625" style="16" customWidth="1"/>
    <col min="7401" max="7402" width="41.140625" style="16" customWidth="1"/>
    <col min="7403" max="7403" width="50.8515625" style="16" customWidth="1"/>
    <col min="7404" max="7404" width="40.140625" style="16" customWidth="1"/>
    <col min="7405" max="7405" width="15.421875" style="16" customWidth="1"/>
    <col min="7406" max="7406" width="45.140625" style="16" customWidth="1"/>
    <col min="7407" max="7409" width="41.140625" style="16" customWidth="1"/>
    <col min="7410" max="7652" width="9.140625" style="16" customWidth="1"/>
    <col min="7653" max="7653" width="86.00390625" style="16" bestFit="1" customWidth="1"/>
    <col min="7654" max="7654" width="9.140625" style="16" customWidth="1"/>
    <col min="7655" max="7655" width="28.00390625" style="16" customWidth="1"/>
    <col min="7656" max="7656" width="9.140625" style="16" customWidth="1"/>
    <col min="7657" max="7658" width="41.140625" style="16" customWidth="1"/>
    <col min="7659" max="7659" width="50.8515625" style="16" customWidth="1"/>
    <col min="7660" max="7660" width="40.140625" style="16" customWidth="1"/>
    <col min="7661" max="7661" width="15.421875" style="16" customWidth="1"/>
    <col min="7662" max="7662" width="45.140625" style="16" customWidth="1"/>
    <col min="7663" max="7665" width="41.140625" style="16" customWidth="1"/>
    <col min="7666" max="7908" width="9.140625" style="16" customWidth="1"/>
    <col min="7909" max="7909" width="86.00390625" style="16" bestFit="1" customWidth="1"/>
    <col min="7910" max="7910" width="9.140625" style="16" customWidth="1"/>
    <col min="7911" max="7911" width="28.00390625" style="16" customWidth="1"/>
    <col min="7912" max="7912" width="9.140625" style="16" customWidth="1"/>
    <col min="7913" max="7914" width="41.140625" style="16" customWidth="1"/>
    <col min="7915" max="7915" width="50.8515625" style="16" customWidth="1"/>
    <col min="7916" max="7916" width="40.140625" style="16" customWidth="1"/>
    <col min="7917" max="7917" width="15.421875" style="16" customWidth="1"/>
    <col min="7918" max="7918" width="45.140625" style="16" customWidth="1"/>
    <col min="7919" max="7921" width="41.140625" style="16" customWidth="1"/>
    <col min="7922" max="8164" width="9.140625" style="16" customWidth="1"/>
    <col min="8165" max="8165" width="86.00390625" style="16" bestFit="1" customWidth="1"/>
    <col min="8166" max="8166" width="9.140625" style="16" customWidth="1"/>
    <col min="8167" max="8167" width="28.00390625" style="16" customWidth="1"/>
    <col min="8168" max="8168" width="9.140625" style="16" customWidth="1"/>
    <col min="8169" max="8170" width="41.140625" style="16" customWidth="1"/>
    <col min="8171" max="8171" width="50.8515625" style="16" customWidth="1"/>
    <col min="8172" max="8172" width="40.140625" style="16" customWidth="1"/>
    <col min="8173" max="8173" width="15.421875" style="16" customWidth="1"/>
    <col min="8174" max="8174" width="45.140625" style="16" customWidth="1"/>
    <col min="8175" max="8177" width="41.140625" style="16" customWidth="1"/>
    <col min="8178" max="8420" width="9.140625" style="16" customWidth="1"/>
    <col min="8421" max="8421" width="86.00390625" style="16" bestFit="1" customWidth="1"/>
    <col min="8422" max="8422" width="9.140625" style="16" customWidth="1"/>
    <col min="8423" max="8423" width="28.00390625" style="16" customWidth="1"/>
    <col min="8424" max="8424" width="9.140625" style="16" customWidth="1"/>
    <col min="8425" max="8426" width="41.140625" style="16" customWidth="1"/>
    <col min="8427" max="8427" width="50.8515625" style="16" customWidth="1"/>
    <col min="8428" max="8428" width="40.140625" style="16" customWidth="1"/>
    <col min="8429" max="8429" width="15.421875" style="16" customWidth="1"/>
    <col min="8430" max="8430" width="45.140625" style="16" customWidth="1"/>
    <col min="8431" max="8433" width="41.140625" style="16" customWidth="1"/>
    <col min="8434" max="8676" width="9.140625" style="16" customWidth="1"/>
    <col min="8677" max="8677" width="86.00390625" style="16" bestFit="1" customWidth="1"/>
    <col min="8678" max="8678" width="9.140625" style="16" customWidth="1"/>
    <col min="8679" max="8679" width="28.00390625" style="16" customWidth="1"/>
    <col min="8680" max="8680" width="9.140625" style="16" customWidth="1"/>
    <col min="8681" max="8682" width="41.140625" style="16" customWidth="1"/>
    <col min="8683" max="8683" width="50.8515625" style="16" customWidth="1"/>
    <col min="8684" max="8684" width="40.140625" style="16" customWidth="1"/>
    <col min="8685" max="8685" width="15.421875" style="16" customWidth="1"/>
    <col min="8686" max="8686" width="45.140625" style="16" customWidth="1"/>
    <col min="8687" max="8689" width="41.140625" style="16" customWidth="1"/>
    <col min="8690" max="8932" width="9.140625" style="16" customWidth="1"/>
    <col min="8933" max="8933" width="86.00390625" style="16" bestFit="1" customWidth="1"/>
    <col min="8934" max="8934" width="9.140625" style="16" customWidth="1"/>
    <col min="8935" max="8935" width="28.00390625" style="16" customWidth="1"/>
    <col min="8936" max="8936" width="9.140625" style="16" customWidth="1"/>
    <col min="8937" max="8938" width="41.140625" style="16" customWidth="1"/>
    <col min="8939" max="8939" width="50.8515625" style="16" customWidth="1"/>
    <col min="8940" max="8940" width="40.140625" style="16" customWidth="1"/>
    <col min="8941" max="8941" width="15.421875" style="16" customWidth="1"/>
    <col min="8942" max="8942" width="45.140625" style="16" customWidth="1"/>
    <col min="8943" max="8945" width="41.140625" style="16" customWidth="1"/>
    <col min="8946" max="9188" width="9.140625" style="16" customWidth="1"/>
    <col min="9189" max="9189" width="86.00390625" style="16" bestFit="1" customWidth="1"/>
    <col min="9190" max="9190" width="9.140625" style="16" customWidth="1"/>
    <col min="9191" max="9191" width="28.00390625" style="16" customWidth="1"/>
    <col min="9192" max="9192" width="9.140625" style="16" customWidth="1"/>
    <col min="9193" max="9194" width="41.140625" style="16" customWidth="1"/>
    <col min="9195" max="9195" width="50.8515625" style="16" customWidth="1"/>
    <col min="9196" max="9196" width="40.140625" style="16" customWidth="1"/>
    <col min="9197" max="9197" width="15.421875" style="16" customWidth="1"/>
    <col min="9198" max="9198" width="45.140625" style="16" customWidth="1"/>
    <col min="9199" max="9201" width="41.140625" style="16" customWidth="1"/>
    <col min="9202" max="9444" width="9.140625" style="16" customWidth="1"/>
    <col min="9445" max="9445" width="86.00390625" style="16" bestFit="1" customWidth="1"/>
    <col min="9446" max="9446" width="9.140625" style="16" customWidth="1"/>
    <col min="9447" max="9447" width="28.00390625" style="16" customWidth="1"/>
    <col min="9448" max="9448" width="9.140625" style="16" customWidth="1"/>
    <col min="9449" max="9450" width="41.140625" style="16" customWidth="1"/>
    <col min="9451" max="9451" width="50.8515625" style="16" customWidth="1"/>
    <col min="9452" max="9452" width="40.140625" style="16" customWidth="1"/>
    <col min="9453" max="9453" width="15.421875" style="16" customWidth="1"/>
    <col min="9454" max="9454" width="45.140625" style="16" customWidth="1"/>
    <col min="9455" max="9457" width="41.140625" style="16" customWidth="1"/>
    <col min="9458" max="9700" width="9.140625" style="16" customWidth="1"/>
    <col min="9701" max="9701" width="86.00390625" style="16" bestFit="1" customWidth="1"/>
    <col min="9702" max="9702" width="9.140625" style="16" customWidth="1"/>
    <col min="9703" max="9703" width="28.00390625" style="16" customWidth="1"/>
    <col min="9704" max="9704" width="9.140625" style="16" customWidth="1"/>
    <col min="9705" max="9706" width="41.140625" style="16" customWidth="1"/>
    <col min="9707" max="9707" width="50.8515625" style="16" customWidth="1"/>
    <col min="9708" max="9708" width="40.140625" style="16" customWidth="1"/>
    <col min="9709" max="9709" width="15.421875" style="16" customWidth="1"/>
    <col min="9710" max="9710" width="45.140625" style="16" customWidth="1"/>
    <col min="9711" max="9713" width="41.140625" style="16" customWidth="1"/>
    <col min="9714" max="9956" width="9.140625" style="16" customWidth="1"/>
    <col min="9957" max="9957" width="86.00390625" style="16" bestFit="1" customWidth="1"/>
    <col min="9958" max="9958" width="9.140625" style="16" customWidth="1"/>
    <col min="9959" max="9959" width="28.00390625" style="16" customWidth="1"/>
    <col min="9960" max="9960" width="9.140625" style="16" customWidth="1"/>
    <col min="9961" max="9962" width="41.140625" style="16" customWidth="1"/>
    <col min="9963" max="9963" width="50.8515625" style="16" customWidth="1"/>
    <col min="9964" max="9964" width="40.140625" style="16" customWidth="1"/>
    <col min="9965" max="9965" width="15.421875" style="16" customWidth="1"/>
    <col min="9966" max="9966" width="45.140625" style="16" customWidth="1"/>
    <col min="9967" max="9969" width="41.140625" style="16" customWidth="1"/>
    <col min="9970" max="10212" width="9.140625" style="16" customWidth="1"/>
    <col min="10213" max="10213" width="86.00390625" style="16" bestFit="1" customWidth="1"/>
    <col min="10214" max="10214" width="9.140625" style="16" customWidth="1"/>
    <col min="10215" max="10215" width="28.00390625" style="16" customWidth="1"/>
    <col min="10216" max="10216" width="9.140625" style="16" customWidth="1"/>
    <col min="10217" max="10218" width="41.140625" style="16" customWidth="1"/>
    <col min="10219" max="10219" width="50.8515625" style="16" customWidth="1"/>
    <col min="10220" max="10220" width="40.140625" style="16" customWidth="1"/>
    <col min="10221" max="10221" width="15.421875" style="16" customWidth="1"/>
    <col min="10222" max="10222" width="45.140625" style="16" customWidth="1"/>
    <col min="10223" max="10225" width="41.140625" style="16" customWidth="1"/>
    <col min="10226" max="10468" width="9.140625" style="16" customWidth="1"/>
    <col min="10469" max="10469" width="86.00390625" style="16" bestFit="1" customWidth="1"/>
    <col min="10470" max="10470" width="9.140625" style="16" customWidth="1"/>
    <col min="10471" max="10471" width="28.00390625" style="16" customWidth="1"/>
    <col min="10472" max="10472" width="9.140625" style="16" customWidth="1"/>
    <col min="10473" max="10474" width="41.140625" style="16" customWidth="1"/>
    <col min="10475" max="10475" width="50.8515625" style="16" customWidth="1"/>
    <col min="10476" max="10476" width="40.140625" style="16" customWidth="1"/>
    <col min="10477" max="10477" width="15.421875" style="16" customWidth="1"/>
    <col min="10478" max="10478" width="45.140625" style="16" customWidth="1"/>
    <col min="10479" max="10481" width="41.140625" style="16" customWidth="1"/>
    <col min="10482" max="10724" width="9.140625" style="16" customWidth="1"/>
    <col min="10725" max="10725" width="86.00390625" style="16" bestFit="1" customWidth="1"/>
    <col min="10726" max="10726" width="9.140625" style="16" customWidth="1"/>
    <col min="10727" max="10727" width="28.00390625" style="16" customWidth="1"/>
    <col min="10728" max="10728" width="9.140625" style="16" customWidth="1"/>
    <col min="10729" max="10730" width="41.140625" style="16" customWidth="1"/>
    <col min="10731" max="10731" width="50.8515625" style="16" customWidth="1"/>
    <col min="10732" max="10732" width="40.140625" style="16" customWidth="1"/>
    <col min="10733" max="10733" width="15.421875" style="16" customWidth="1"/>
    <col min="10734" max="10734" width="45.140625" style="16" customWidth="1"/>
    <col min="10735" max="10737" width="41.140625" style="16" customWidth="1"/>
    <col min="10738" max="10980" width="9.140625" style="16" customWidth="1"/>
    <col min="10981" max="10981" width="86.00390625" style="16" bestFit="1" customWidth="1"/>
    <col min="10982" max="10982" width="9.140625" style="16" customWidth="1"/>
    <col min="10983" max="10983" width="28.00390625" style="16" customWidth="1"/>
    <col min="10984" max="10984" width="9.140625" style="16" customWidth="1"/>
    <col min="10985" max="10986" width="41.140625" style="16" customWidth="1"/>
    <col min="10987" max="10987" width="50.8515625" style="16" customWidth="1"/>
    <col min="10988" max="10988" width="40.140625" style="16" customWidth="1"/>
    <col min="10989" max="10989" width="15.421875" style="16" customWidth="1"/>
    <col min="10990" max="10990" width="45.140625" style="16" customWidth="1"/>
    <col min="10991" max="10993" width="41.140625" style="16" customWidth="1"/>
    <col min="10994" max="11236" width="9.140625" style="16" customWidth="1"/>
    <col min="11237" max="11237" width="86.00390625" style="16" bestFit="1" customWidth="1"/>
    <col min="11238" max="11238" width="9.140625" style="16" customWidth="1"/>
    <col min="11239" max="11239" width="28.00390625" style="16" customWidth="1"/>
    <col min="11240" max="11240" width="9.140625" style="16" customWidth="1"/>
    <col min="11241" max="11242" width="41.140625" style="16" customWidth="1"/>
    <col min="11243" max="11243" width="50.8515625" style="16" customWidth="1"/>
    <col min="11244" max="11244" width="40.140625" style="16" customWidth="1"/>
    <col min="11245" max="11245" width="15.421875" style="16" customWidth="1"/>
    <col min="11246" max="11246" width="45.140625" style="16" customWidth="1"/>
    <col min="11247" max="11249" width="41.140625" style="16" customWidth="1"/>
    <col min="11250" max="11492" width="9.140625" style="16" customWidth="1"/>
    <col min="11493" max="11493" width="86.00390625" style="16" bestFit="1" customWidth="1"/>
    <col min="11494" max="11494" width="9.140625" style="16" customWidth="1"/>
    <col min="11495" max="11495" width="28.00390625" style="16" customWidth="1"/>
    <col min="11496" max="11496" width="9.140625" style="16" customWidth="1"/>
    <col min="11497" max="11498" width="41.140625" style="16" customWidth="1"/>
    <col min="11499" max="11499" width="50.8515625" style="16" customWidth="1"/>
    <col min="11500" max="11500" width="40.140625" style="16" customWidth="1"/>
    <col min="11501" max="11501" width="15.421875" style="16" customWidth="1"/>
    <col min="11502" max="11502" width="45.140625" style="16" customWidth="1"/>
    <col min="11503" max="11505" width="41.140625" style="16" customWidth="1"/>
    <col min="11506" max="11748" width="9.140625" style="16" customWidth="1"/>
    <col min="11749" max="11749" width="86.00390625" style="16" bestFit="1" customWidth="1"/>
    <col min="11750" max="11750" width="9.140625" style="16" customWidth="1"/>
    <col min="11751" max="11751" width="28.00390625" style="16" customWidth="1"/>
    <col min="11752" max="11752" width="9.140625" style="16" customWidth="1"/>
    <col min="11753" max="11754" width="41.140625" style="16" customWidth="1"/>
    <col min="11755" max="11755" width="50.8515625" style="16" customWidth="1"/>
    <col min="11756" max="11756" width="40.140625" style="16" customWidth="1"/>
    <col min="11757" max="11757" width="15.421875" style="16" customWidth="1"/>
    <col min="11758" max="11758" width="45.140625" style="16" customWidth="1"/>
    <col min="11759" max="11761" width="41.140625" style="16" customWidth="1"/>
    <col min="11762" max="12004" width="9.140625" style="16" customWidth="1"/>
    <col min="12005" max="12005" width="86.00390625" style="16" bestFit="1" customWidth="1"/>
    <col min="12006" max="12006" width="9.140625" style="16" customWidth="1"/>
    <col min="12007" max="12007" width="28.00390625" style="16" customWidth="1"/>
    <col min="12008" max="12008" width="9.140625" style="16" customWidth="1"/>
    <col min="12009" max="12010" width="41.140625" style="16" customWidth="1"/>
    <col min="12011" max="12011" width="50.8515625" style="16" customWidth="1"/>
    <col min="12012" max="12012" width="40.140625" style="16" customWidth="1"/>
    <col min="12013" max="12013" width="15.421875" style="16" customWidth="1"/>
    <col min="12014" max="12014" width="45.140625" style="16" customWidth="1"/>
    <col min="12015" max="12017" width="41.140625" style="16" customWidth="1"/>
    <col min="12018" max="12260" width="9.140625" style="16" customWidth="1"/>
    <col min="12261" max="12261" width="86.00390625" style="16" bestFit="1" customWidth="1"/>
    <col min="12262" max="12262" width="9.140625" style="16" customWidth="1"/>
    <col min="12263" max="12263" width="28.00390625" style="16" customWidth="1"/>
    <col min="12264" max="12264" width="9.140625" style="16" customWidth="1"/>
    <col min="12265" max="12266" width="41.140625" style="16" customWidth="1"/>
    <col min="12267" max="12267" width="50.8515625" style="16" customWidth="1"/>
    <col min="12268" max="12268" width="40.140625" style="16" customWidth="1"/>
    <col min="12269" max="12269" width="15.421875" style="16" customWidth="1"/>
    <col min="12270" max="12270" width="45.140625" style="16" customWidth="1"/>
    <col min="12271" max="12273" width="41.140625" style="16" customWidth="1"/>
    <col min="12274" max="12516" width="9.140625" style="16" customWidth="1"/>
    <col min="12517" max="12517" width="86.00390625" style="16" bestFit="1" customWidth="1"/>
    <col min="12518" max="12518" width="9.140625" style="16" customWidth="1"/>
    <col min="12519" max="12519" width="28.00390625" style="16" customWidth="1"/>
    <col min="12520" max="12520" width="9.140625" style="16" customWidth="1"/>
    <col min="12521" max="12522" width="41.140625" style="16" customWidth="1"/>
    <col min="12523" max="12523" width="50.8515625" style="16" customWidth="1"/>
    <col min="12524" max="12524" width="40.140625" style="16" customWidth="1"/>
    <col min="12525" max="12525" width="15.421875" style="16" customWidth="1"/>
    <col min="12526" max="12526" width="45.140625" style="16" customWidth="1"/>
    <col min="12527" max="12529" width="41.140625" style="16" customWidth="1"/>
    <col min="12530" max="12772" width="9.140625" style="16" customWidth="1"/>
    <col min="12773" max="12773" width="86.00390625" style="16" bestFit="1" customWidth="1"/>
    <col min="12774" max="12774" width="9.140625" style="16" customWidth="1"/>
    <col min="12775" max="12775" width="28.00390625" style="16" customWidth="1"/>
    <col min="12776" max="12776" width="9.140625" style="16" customWidth="1"/>
    <col min="12777" max="12778" width="41.140625" style="16" customWidth="1"/>
    <col min="12779" max="12779" width="50.8515625" style="16" customWidth="1"/>
    <col min="12780" max="12780" width="40.140625" style="16" customWidth="1"/>
    <col min="12781" max="12781" width="15.421875" style="16" customWidth="1"/>
    <col min="12782" max="12782" width="45.140625" style="16" customWidth="1"/>
    <col min="12783" max="12785" width="41.140625" style="16" customWidth="1"/>
    <col min="12786" max="13028" width="9.140625" style="16" customWidth="1"/>
    <col min="13029" max="13029" width="86.00390625" style="16" bestFit="1" customWidth="1"/>
    <col min="13030" max="13030" width="9.140625" style="16" customWidth="1"/>
    <col min="13031" max="13031" width="28.00390625" style="16" customWidth="1"/>
    <col min="13032" max="13032" width="9.140625" style="16" customWidth="1"/>
    <col min="13033" max="13034" width="41.140625" style="16" customWidth="1"/>
    <col min="13035" max="13035" width="50.8515625" style="16" customWidth="1"/>
    <col min="13036" max="13036" width="40.140625" style="16" customWidth="1"/>
    <col min="13037" max="13037" width="15.421875" style="16" customWidth="1"/>
    <col min="13038" max="13038" width="45.140625" style="16" customWidth="1"/>
    <col min="13039" max="13041" width="41.140625" style="16" customWidth="1"/>
    <col min="13042" max="13284" width="9.140625" style="16" customWidth="1"/>
    <col min="13285" max="13285" width="86.00390625" style="16" bestFit="1" customWidth="1"/>
    <col min="13286" max="13286" width="9.140625" style="16" customWidth="1"/>
    <col min="13287" max="13287" width="28.00390625" style="16" customWidth="1"/>
    <col min="13288" max="13288" width="9.140625" style="16" customWidth="1"/>
    <col min="13289" max="13290" width="41.140625" style="16" customWidth="1"/>
    <col min="13291" max="13291" width="50.8515625" style="16" customWidth="1"/>
    <col min="13292" max="13292" width="40.140625" style="16" customWidth="1"/>
    <col min="13293" max="13293" width="15.421875" style="16" customWidth="1"/>
    <col min="13294" max="13294" width="45.140625" style="16" customWidth="1"/>
    <col min="13295" max="13297" width="41.140625" style="16" customWidth="1"/>
    <col min="13298" max="13540" width="9.140625" style="16" customWidth="1"/>
    <col min="13541" max="13541" width="86.00390625" style="16" bestFit="1" customWidth="1"/>
    <col min="13542" max="13542" width="9.140625" style="16" customWidth="1"/>
    <col min="13543" max="13543" width="28.00390625" style="16" customWidth="1"/>
    <col min="13544" max="13544" width="9.140625" style="16" customWidth="1"/>
    <col min="13545" max="13546" width="41.140625" style="16" customWidth="1"/>
    <col min="13547" max="13547" width="50.8515625" style="16" customWidth="1"/>
    <col min="13548" max="13548" width="40.140625" style="16" customWidth="1"/>
    <col min="13549" max="13549" width="15.421875" style="16" customWidth="1"/>
    <col min="13550" max="13550" width="45.140625" style="16" customWidth="1"/>
    <col min="13551" max="13553" width="41.140625" style="16" customWidth="1"/>
    <col min="13554" max="13796" width="9.140625" style="16" customWidth="1"/>
    <col min="13797" max="13797" width="86.00390625" style="16" bestFit="1" customWidth="1"/>
    <col min="13798" max="13798" width="9.140625" style="16" customWidth="1"/>
    <col min="13799" max="13799" width="28.00390625" style="16" customWidth="1"/>
    <col min="13800" max="13800" width="9.140625" style="16" customWidth="1"/>
    <col min="13801" max="13802" width="41.140625" style="16" customWidth="1"/>
    <col min="13803" max="13803" width="50.8515625" style="16" customWidth="1"/>
    <col min="13804" max="13804" width="40.140625" style="16" customWidth="1"/>
    <col min="13805" max="13805" width="15.421875" style="16" customWidth="1"/>
    <col min="13806" max="13806" width="45.140625" style="16" customWidth="1"/>
    <col min="13807" max="13809" width="41.140625" style="16" customWidth="1"/>
    <col min="13810" max="14052" width="9.140625" style="16" customWidth="1"/>
    <col min="14053" max="14053" width="86.00390625" style="16" bestFit="1" customWidth="1"/>
    <col min="14054" max="14054" width="9.140625" style="16" customWidth="1"/>
    <col min="14055" max="14055" width="28.00390625" style="16" customWidth="1"/>
    <col min="14056" max="14056" width="9.140625" style="16" customWidth="1"/>
    <col min="14057" max="14058" width="41.140625" style="16" customWidth="1"/>
    <col min="14059" max="14059" width="50.8515625" style="16" customWidth="1"/>
    <col min="14060" max="14060" width="40.140625" style="16" customWidth="1"/>
    <col min="14061" max="14061" width="15.421875" style="16" customWidth="1"/>
    <col min="14062" max="14062" width="45.140625" style="16" customWidth="1"/>
    <col min="14063" max="14065" width="41.140625" style="16" customWidth="1"/>
    <col min="14066" max="14308" width="9.140625" style="16" customWidth="1"/>
    <col min="14309" max="14309" width="86.00390625" style="16" bestFit="1" customWidth="1"/>
    <col min="14310" max="14310" width="9.140625" style="16" customWidth="1"/>
    <col min="14311" max="14311" width="28.00390625" style="16" customWidth="1"/>
    <col min="14312" max="14312" width="9.140625" style="16" customWidth="1"/>
    <col min="14313" max="14314" width="41.140625" style="16" customWidth="1"/>
    <col min="14315" max="14315" width="50.8515625" style="16" customWidth="1"/>
    <col min="14316" max="14316" width="40.140625" style="16" customWidth="1"/>
    <col min="14317" max="14317" width="15.421875" style="16" customWidth="1"/>
    <col min="14318" max="14318" width="45.140625" style="16" customWidth="1"/>
    <col min="14319" max="14321" width="41.140625" style="16" customWidth="1"/>
    <col min="14322" max="14564" width="9.140625" style="16" customWidth="1"/>
    <col min="14565" max="14565" width="86.00390625" style="16" bestFit="1" customWidth="1"/>
    <col min="14566" max="14566" width="9.140625" style="16" customWidth="1"/>
    <col min="14567" max="14567" width="28.00390625" style="16" customWidth="1"/>
    <col min="14568" max="14568" width="9.140625" style="16" customWidth="1"/>
    <col min="14569" max="14570" width="41.140625" style="16" customWidth="1"/>
    <col min="14571" max="14571" width="50.8515625" style="16" customWidth="1"/>
    <col min="14572" max="14572" width="40.140625" style="16" customWidth="1"/>
    <col min="14573" max="14573" width="15.421875" style="16" customWidth="1"/>
    <col min="14574" max="14574" width="45.140625" style="16" customWidth="1"/>
    <col min="14575" max="14577" width="41.140625" style="16" customWidth="1"/>
    <col min="14578" max="14820" width="9.140625" style="16" customWidth="1"/>
    <col min="14821" max="14821" width="86.00390625" style="16" bestFit="1" customWidth="1"/>
    <col min="14822" max="14822" width="9.140625" style="16" customWidth="1"/>
    <col min="14823" max="14823" width="28.00390625" style="16" customWidth="1"/>
    <col min="14824" max="14824" width="9.140625" style="16" customWidth="1"/>
    <col min="14825" max="14826" width="41.140625" style="16" customWidth="1"/>
    <col min="14827" max="14827" width="50.8515625" style="16" customWidth="1"/>
    <col min="14828" max="14828" width="40.140625" style="16" customWidth="1"/>
    <col min="14829" max="14829" width="15.421875" style="16" customWidth="1"/>
    <col min="14830" max="14830" width="45.140625" style="16" customWidth="1"/>
    <col min="14831" max="14833" width="41.140625" style="16" customWidth="1"/>
    <col min="14834" max="15076" width="9.140625" style="16" customWidth="1"/>
    <col min="15077" max="15077" width="86.00390625" style="16" bestFit="1" customWidth="1"/>
    <col min="15078" max="15078" width="9.140625" style="16" customWidth="1"/>
    <col min="15079" max="15079" width="28.00390625" style="16" customWidth="1"/>
    <col min="15080" max="15080" width="9.140625" style="16" customWidth="1"/>
    <col min="15081" max="15082" width="41.140625" style="16" customWidth="1"/>
    <col min="15083" max="15083" width="50.8515625" style="16" customWidth="1"/>
    <col min="15084" max="15084" width="40.140625" style="16" customWidth="1"/>
    <col min="15085" max="15085" width="15.421875" style="16" customWidth="1"/>
    <col min="15086" max="15086" width="45.140625" style="16" customWidth="1"/>
    <col min="15087" max="15089" width="41.140625" style="16" customWidth="1"/>
    <col min="15090" max="15332" width="9.140625" style="16" customWidth="1"/>
    <col min="15333" max="15333" width="86.00390625" style="16" bestFit="1" customWidth="1"/>
    <col min="15334" max="15334" width="9.140625" style="16" customWidth="1"/>
    <col min="15335" max="15335" width="28.00390625" style="16" customWidth="1"/>
    <col min="15336" max="15336" width="9.140625" style="16" customWidth="1"/>
    <col min="15337" max="15338" width="41.140625" style="16" customWidth="1"/>
    <col min="15339" max="15339" width="50.8515625" style="16" customWidth="1"/>
    <col min="15340" max="15340" width="40.140625" style="16" customWidth="1"/>
    <col min="15341" max="15341" width="15.421875" style="16" customWidth="1"/>
    <col min="15342" max="15342" width="45.140625" style="16" customWidth="1"/>
    <col min="15343" max="15345" width="41.140625" style="16" customWidth="1"/>
    <col min="15346" max="15588" width="9.140625" style="16" customWidth="1"/>
    <col min="15589" max="15589" width="86.00390625" style="16" bestFit="1" customWidth="1"/>
    <col min="15590" max="15590" width="9.140625" style="16" customWidth="1"/>
    <col min="15591" max="15591" width="28.00390625" style="16" customWidth="1"/>
    <col min="15592" max="15592" width="9.140625" style="16" customWidth="1"/>
    <col min="15593" max="15594" width="41.140625" style="16" customWidth="1"/>
    <col min="15595" max="15595" width="50.8515625" style="16" customWidth="1"/>
    <col min="15596" max="15596" width="40.140625" style="16" customWidth="1"/>
    <col min="15597" max="15597" width="15.421875" style="16" customWidth="1"/>
    <col min="15598" max="15598" width="45.140625" style="16" customWidth="1"/>
    <col min="15599" max="15601" width="41.140625" style="16" customWidth="1"/>
    <col min="15602" max="15844" width="9.140625" style="16" customWidth="1"/>
    <col min="15845" max="15845" width="86.00390625" style="16" bestFit="1" customWidth="1"/>
    <col min="15846" max="15846" width="9.140625" style="16" customWidth="1"/>
    <col min="15847" max="15847" width="28.00390625" style="16" customWidth="1"/>
    <col min="15848" max="15848" width="9.140625" style="16" customWidth="1"/>
    <col min="15849" max="15850" width="41.140625" style="16" customWidth="1"/>
    <col min="15851" max="15851" width="50.8515625" style="16" customWidth="1"/>
    <col min="15852" max="15852" width="40.140625" style="16" customWidth="1"/>
    <col min="15853" max="15853" width="15.421875" style="16" customWidth="1"/>
    <col min="15854" max="15854" width="45.140625" style="16" customWidth="1"/>
    <col min="15855" max="15857" width="41.140625" style="16" customWidth="1"/>
    <col min="15858" max="16100" width="9.140625" style="16" customWidth="1"/>
    <col min="16101" max="16101" width="86.00390625" style="16" bestFit="1" customWidth="1"/>
    <col min="16102" max="16102" width="9.140625" style="16" customWidth="1"/>
    <col min="16103" max="16103" width="28.00390625" style="16" customWidth="1"/>
    <col min="16104" max="16104" width="9.140625" style="16" customWidth="1"/>
    <col min="16105" max="16106" width="41.140625" style="16" customWidth="1"/>
    <col min="16107" max="16107" width="50.8515625" style="16" customWidth="1"/>
    <col min="16108" max="16108" width="40.140625" style="16" customWidth="1"/>
    <col min="16109" max="16109" width="15.421875" style="16" customWidth="1"/>
    <col min="16110" max="16110" width="45.140625" style="16" customWidth="1"/>
    <col min="16111" max="16113" width="41.140625" style="16" customWidth="1"/>
    <col min="16114" max="16384" width="9.140625" style="16" customWidth="1"/>
  </cols>
  <sheetData>
    <row r="1" spans="1:6" s="14" customFormat="1" ht="28.5" customHeight="1" thickBot="1">
      <c r="A1" s="15" t="s">
        <v>255</v>
      </c>
      <c r="B1" s="15" t="s">
        <v>251</v>
      </c>
      <c r="C1" s="20" t="s">
        <v>4</v>
      </c>
      <c r="D1" s="20" t="s">
        <v>252</v>
      </c>
      <c r="E1" s="21" t="s">
        <v>253</v>
      </c>
      <c r="F1" s="22" t="s">
        <v>254</v>
      </c>
    </row>
    <row r="2" spans="1:6" s="14" customFormat="1" ht="19.5" thickTop="1">
      <c r="A2" s="15"/>
      <c r="B2" s="15"/>
      <c r="C2" s="23"/>
      <c r="D2" s="23"/>
      <c r="E2" s="42" t="s">
        <v>638</v>
      </c>
      <c r="F2" s="25"/>
    </row>
    <row r="3" spans="1:6" s="14" customFormat="1" ht="15.75">
      <c r="A3" s="15"/>
      <c r="B3" s="15"/>
      <c r="C3" s="23"/>
      <c r="D3" s="23"/>
      <c r="E3" s="43" t="s">
        <v>621</v>
      </c>
      <c r="F3" s="25"/>
    </row>
    <row r="4" spans="1:7" s="14" customFormat="1" ht="15.75">
      <c r="A4" s="15"/>
      <c r="B4" s="15"/>
      <c r="C4" s="23"/>
      <c r="D4" s="23"/>
      <c r="E4" s="44" t="s">
        <v>639</v>
      </c>
      <c r="F4" s="55">
        <f>SUM(F31:F36)</f>
        <v>134000000</v>
      </c>
      <c r="G4" s="51"/>
    </row>
    <row r="5" spans="1:7" s="14" customFormat="1" ht="15.75">
      <c r="A5" s="15"/>
      <c r="B5" s="15"/>
      <c r="C5" s="23"/>
      <c r="D5" s="23"/>
      <c r="E5" s="44" t="s">
        <v>640</v>
      </c>
      <c r="F5" s="54">
        <f>F37</f>
        <v>71000000</v>
      </c>
      <c r="G5" s="51"/>
    </row>
    <row r="6" spans="1:7" s="14" customFormat="1" ht="15.75">
      <c r="A6" s="15"/>
      <c r="B6" s="15"/>
      <c r="C6" s="23"/>
      <c r="D6" s="23"/>
      <c r="E6" s="44" t="s">
        <v>641</v>
      </c>
      <c r="F6" s="54">
        <f>F39</f>
        <v>108000000</v>
      </c>
      <c r="G6" s="51"/>
    </row>
    <row r="7" spans="1:7" s="14" customFormat="1" ht="15.75">
      <c r="A7" s="15"/>
      <c r="B7" s="15"/>
      <c r="C7" s="23"/>
      <c r="D7" s="23"/>
      <c r="E7" s="44" t="s">
        <v>642</v>
      </c>
      <c r="F7" s="54">
        <f>F41+F42</f>
        <v>1503000000</v>
      </c>
      <c r="G7" s="51"/>
    </row>
    <row r="8" spans="1:7" s="14" customFormat="1" ht="15.75">
      <c r="A8" s="15"/>
      <c r="B8" s="15"/>
      <c r="C8" s="23"/>
      <c r="D8" s="23"/>
      <c r="E8" s="44" t="s">
        <v>643</v>
      </c>
      <c r="F8" s="54">
        <f>F43+F44</f>
        <v>-62000000</v>
      </c>
      <c r="G8" s="51"/>
    </row>
    <row r="9" spans="1:7" s="14" customFormat="1" ht="15.75">
      <c r="A9" s="15"/>
      <c r="B9" s="15"/>
      <c r="C9" s="23"/>
      <c r="D9" s="23"/>
      <c r="E9" s="44" t="s">
        <v>644</v>
      </c>
      <c r="F9" s="54">
        <f>F45</f>
        <v>143000000</v>
      </c>
      <c r="G9" s="51"/>
    </row>
    <row r="10" spans="1:7" s="14" customFormat="1" ht="15.75">
      <c r="A10" s="15"/>
      <c r="B10" s="15"/>
      <c r="C10" s="23"/>
      <c r="D10" s="23"/>
      <c r="E10" s="44" t="s">
        <v>645</v>
      </c>
      <c r="F10" s="54">
        <f>F47</f>
        <v>-6000000</v>
      </c>
      <c r="G10" s="51"/>
    </row>
    <row r="11" spans="1:7" s="14" customFormat="1" ht="15.75">
      <c r="A11" s="15"/>
      <c r="B11" s="15"/>
      <c r="C11" s="23"/>
      <c r="D11" s="23"/>
      <c r="E11" s="44" t="s">
        <v>646</v>
      </c>
      <c r="F11" s="54">
        <f>F49</f>
        <v>-5000000</v>
      </c>
      <c r="G11" s="51"/>
    </row>
    <row r="12" spans="1:6" s="14" customFormat="1" ht="15.75">
      <c r="A12" s="15"/>
      <c r="B12" s="15"/>
      <c r="C12" s="23"/>
      <c r="D12" s="23"/>
      <c r="E12" s="44" t="s">
        <v>647</v>
      </c>
      <c r="F12" s="54">
        <v>0</v>
      </c>
    </row>
    <row r="13" spans="1:7" s="14" customFormat="1" ht="15.75">
      <c r="A13" s="15"/>
      <c r="B13" s="15"/>
      <c r="C13" s="23"/>
      <c r="D13" s="23"/>
      <c r="E13" s="44" t="s">
        <v>648</v>
      </c>
      <c r="F13" s="54">
        <f>F53</f>
        <v>4000000</v>
      </c>
      <c r="G13" s="51"/>
    </row>
    <row r="14" spans="1:6" s="14" customFormat="1" ht="15.75">
      <c r="A14" s="15"/>
      <c r="B14" s="15"/>
      <c r="C14" s="23"/>
      <c r="D14" s="23"/>
      <c r="E14" s="44" t="s">
        <v>649</v>
      </c>
      <c r="F14" s="54">
        <v>0</v>
      </c>
    </row>
    <row r="15" spans="1:6" s="14" customFormat="1" ht="15.75">
      <c r="A15" s="15"/>
      <c r="B15" s="15"/>
      <c r="C15" s="23"/>
      <c r="D15" s="23"/>
      <c r="E15" s="44" t="s">
        <v>650</v>
      </c>
      <c r="F15" s="54">
        <f>F38+F40+F46+F48+F50+F51+F52+F54</f>
        <v>-166473000</v>
      </c>
    </row>
    <row r="16" spans="1:6" s="14" customFormat="1" ht="16.5" thickBot="1">
      <c r="A16" s="15"/>
      <c r="B16" s="15"/>
      <c r="C16" s="23"/>
      <c r="D16" s="23"/>
      <c r="E16" s="44" t="s">
        <v>651</v>
      </c>
      <c r="F16" s="54">
        <v>0</v>
      </c>
    </row>
    <row r="17" spans="1:6" s="14" customFormat="1" ht="15.75">
      <c r="A17" s="15"/>
      <c r="B17" s="15"/>
      <c r="C17" s="23"/>
      <c r="D17" s="23"/>
      <c r="E17" s="45" t="s">
        <v>652</v>
      </c>
      <c r="F17" s="56">
        <f>SUM(F4:F16)</f>
        <v>1723527000</v>
      </c>
    </row>
    <row r="18" spans="1:6" s="14" customFormat="1" ht="15.75">
      <c r="A18" s="15"/>
      <c r="B18" s="15"/>
      <c r="C18" s="23"/>
      <c r="D18" s="23"/>
      <c r="E18" s="46"/>
      <c r="F18" s="25"/>
    </row>
    <row r="19" spans="1:6" s="14" customFormat="1" ht="15.75">
      <c r="A19" s="15"/>
      <c r="B19" s="15"/>
      <c r="C19" s="23"/>
      <c r="D19" s="23"/>
      <c r="E19" s="43" t="s">
        <v>623</v>
      </c>
      <c r="F19" s="53"/>
    </row>
    <row r="20" spans="1:6" s="14" customFormat="1" ht="15.75">
      <c r="A20" s="15"/>
      <c r="B20" s="15"/>
      <c r="C20" s="23"/>
      <c r="D20" s="23"/>
      <c r="E20" s="47" t="s">
        <v>624</v>
      </c>
      <c r="F20" s="57">
        <f>F71</f>
        <v>23211000</v>
      </c>
    </row>
    <row r="21" spans="1:6" s="14" customFormat="1" ht="15.75">
      <c r="A21" s="15"/>
      <c r="B21" s="15"/>
      <c r="C21" s="23"/>
      <c r="D21" s="23"/>
      <c r="E21" s="47" t="s">
        <v>653</v>
      </c>
      <c r="F21" s="53">
        <f>F89</f>
        <v>20767488</v>
      </c>
    </row>
    <row r="22" spans="1:6" s="14" customFormat="1" ht="15.75">
      <c r="A22" s="15"/>
      <c r="B22" s="15"/>
      <c r="C22" s="23"/>
      <c r="D22" s="23"/>
      <c r="E22" s="47" t="s">
        <v>628</v>
      </c>
      <c r="F22" s="53">
        <f>F93</f>
        <v>-3411000</v>
      </c>
    </row>
    <row r="23" spans="1:6" s="14" customFormat="1" ht="15.75">
      <c r="A23" s="15"/>
      <c r="B23" s="15"/>
      <c r="C23" s="23"/>
      <c r="D23" s="23"/>
      <c r="E23" s="48" t="s">
        <v>629</v>
      </c>
      <c r="F23" s="53">
        <f>F106</f>
        <v>32183000</v>
      </c>
    </row>
    <row r="24" spans="1:6" s="14" customFormat="1" ht="15.75">
      <c r="A24" s="15"/>
      <c r="B24" s="15"/>
      <c r="C24" s="23"/>
      <c r="D24" s="23"/>
      <c r="E24" s="47" t="s">
        <v>631</v>
      </c>
      <c r="F24" s="53">
        <f>F115</f>
        <v>4393000</v>
      </c>
    </row>
    <row r="25" spans="1:6" s="14" customFormat="1" ht="15.75">
      <c r="A25" s="15"/>
      <c r="B25" s="15"/>
      <c r="C25" s="23"/>
      <c r="D25" s="23"/>
      <c r="E25" s="16" t="s">
        <v>632</v>
      </c>
      <c r="F25" s="53">
        <f>F121</f>
        <v>10000000</v>
      </c>
    </row>
    <row r="26" spans="1:6" s="14" customFormat="1" ht="16.5" thickBot="1">
      <c r="A26" s="15"/>
      <c r="B26" s="15"/>
      <c r="C26" s="23"/>
      <c r="D26" s="23"/>
      <c r="E26" s="49" t="s">
        <v>634</v>
      </c>
      <c r="F26" s="53">
        <f>F137</f>
        <v>17461022</v>
      </c>
    </row>
    <row r="27" spans="1:6" s="14" customFormat="1" ht="15.75">
      <c r="A27" s="15"/>
      <c r="B27" s="15"/>
      <c r="C27" s="23"/>
      <c r="D27" s="23"/>
      <c r="E27" s="50" t="s">
        <v>636</v>
      </c>
      <c r="F27" s="56">
        <f>SUM(F20:F26)</f>
        <v>104604510</v>
      </c>
    </row>
    <row r="28" spans="1:6" s="14" customFormat="1" ht="16.5" thickBot="1">
      <c r="A28" s="15"/>
      <c r="B28" s="15"/>
      <c r="C28" s="23"/>
      <c r="D28" s="23"/>
      <c r="E28" s="24"/>
      <c r="F28" s="53"/>
    </row>
    <row r="29" spans="1:6" s="14" customFormat="1" ht="15.75">
      <c r="A29" s="15"/>
      <c r="B29" s="15"/>
      <c r="C29" s="23"/>
      <c r="D29" s="23"/>
      <c r="E29" s="50" t="s">
        <v>637</v>
      </c>
      <c r="F29" s="56">
        <f>F17+F27</f>
        <v>1828131510</v>
      </c>
    </row>
    <row r="30" spans="1:6" s="14" customFormat="1" ht="15.75">
      <c r="A30" s="15"/>
      <c r="B30" s="15"/>
      <c r="C30" s="26" t="s">
        <v>621</v>
      </c>
      <c r="D30" s="23"/>
      <c r="E30" s="24"/>
      <c r="F30" s="53"/>
    </row>
    <row r="31" spans="1:7" s="14" customFormat="1" ht="15" outlineLevel="2">
      <c r="A31" s="14">
        <v>1</v>
      </c>
      <c r="B31" s="16" t="s">
        <v>93</v>
      </c>
      <c r="C31" s="17" t="s">
        <v>259</v>
      </c>
      <c r="D31" s="18" t="s">
        <v>95</v>
      </c>
      <c r="E31" s="16" t="s">
        <v>96</v>
      </c>
      <c r="F31" s="39">
        <v>21000000</v>
      </c>
      <c r="G31" s="52"/>
    </row>
    <row r="32" spans="1:7" s="14" customFormat="1" ht="15" outlineLevel="2">
      <c r="A32" s="14">
        <v>1</v>
      </c>
      <c r="B32" s="16" t="s">
        <v>93</v>
      </c>
      <c r="C32" s="17" t="s">
        <v>259</v>
      </c>
      <c r="D32" s="18" t="s">
        <v>97</v>
      </c>
      <c r="E32" s="16" t="s">
        <v>98</v>
      </c>
      <c r="F32" s="19">
        <v>221000000</v>
      </c>
      <c r="G32" s="52"/>
    </row>
    <row r="33" spans="1:7" s="14" customFormat="1" ht="15" outlineLevel="2">
      <c r="A33" s="14">
        <v>1</v>
      </c>
      <c r="B33" s="16" t="s">
        <v>93</v>
      </c>
      <c r="C33" s="17" t="s">
        <v>259</v>
      </c>
      <c r="D33" s="18" t="s">
        <v>99</v>
      </c>
      <c r="E33" s="16" t="s">
        <v>100</v>
      </c>
      <c r="F33" s="19">
        <v>-75000000</v>
      </c>
      <c r="G33" s="52"/>
    </row>
    <row r="34" spans="1:7" s="14" customFormat="1" ht="15" outlineLevel="2">
      <c r="A34" s="14">
        <v>1</v>
      </c>
      <c r="B34" s="16" t="s">
        <v>93</v>
      </c>
      <c r="C34" s="17" t="s">
        <v>259</v>
      </c>
      <c r="D34" s="18" t="s">
        <v>101</v>
      </c>
      <c r="E34" s="16" t="s">
        <v>102</v>
      </c>
      <c r="F34" s="19">
        <v>-63000000</v>
      </c>
      <c r="G34" s="52"/>
    </row>
    <row r="35" spans="1:7" s="14" customFormat="1" ht="15" outlineLevel="2">
      <c r="A35" s="14">
        <v>1</v>
      </c>
      <c r="B35" s="16" t="s">
        <v>93</v>
      </c>
      <c r="C35" s="17" t="s">
        <v>259</v>
      </c>
      <c r="D35" s="18" t="s">
        <v>103</v>
      </c>
      <c r="E35" s="16" t="s">
        <v>104</v>
      </c>
      <c r="F35" s="19">
        <v>15000000</v>
      </c>
      <c r="G35" s="52"/>
    </row>
    <row r="36" spans="1:7" s="14" customFormat="1" ht="15" outlineLevel="2">
      <c r="A36" s="14">
        <v>1</v>
      </c>
      <c r="B36" s="16" t="s">
        <v>93</v>
      </c>
      <c r="C36" s="17" t="s">
        <v>259</v>
      </c>
      <c r="D36" s="18" t="s">
        <v>105</v>
      </c>
      <c r="E36" s="16" t="s">
        <v>106</v>
      </c>
      <c r="F36" s="19">
        <v>15000000</v>
      </c>
      <c r="G36" s="52"/>
    </row>
    <row r="37" spans="1:7" s="14" customFormat="1" ht="15" outlineLevel="2">
      <c r="A37" s="14">
        <v>1</v>
      </c>
      <c r="B37" s="16" t="s">
        <v>93</v>
      </c>
      <c r="C37" s="17" t="s">
        <v>259</v>
      </c>
      <c r="D37" s="18" t="s">
        <v>107</v>
      </c>
      <c r="E37" s="16" t="s">
        <v>108</v>
      </c>
      <c r="F37" s="19">
        <v>71000000</v>
      </c>
      <c r="G37" s="52"/>
    </row>
    <row r="38" spans="1:6" s="14" customFormat="1" ht="15" outlineLevel="2">
      <c r="A38" s="14">
        <v>1</v>
      </c>
      <c r="B38" s="16" t="s">
        <v>93</v>
      </c>
      <c r="C38" s="17" t="s">
        <v>259</v>
      </c>
      <c r="D38" s="18" t="s">
        <v>109</v>
      </c>
      <c r="E38" s="16" t="s">
        <v>110</v>
      </c>
      <c r="F38" s="19">
        <v>3000000</v>
      </c>
    </row>
    <row r="39" spans="1:7" s="14" customFormat="1" ht="15" outlineLevel="2">
      <c r="A39" s="14">
        <v>1</v>
      </c>
      <c r="B39" s="16" t="s">
        <v>93</v>
      </c>
      <c r="C39" s="17" t="s">
        <v>259</v>
      </c>
      <c r="D39" s="18" t="s">
        <v>111</v>
      </c>
      <c r="E39" s="16" t="s">
        <v>112</v>
      </c>
      <c r="F39" s="19">
        <v>108000000</v>
      </c>
      <c r="G39" s="52"/>
    </row>
    <row r="40" spans="1:6" s="14" customFormat="1" ht="15" outlineLevel="2">
      <c r="A40" s="14">
        <v>1</v>
      </c>
      <c r="B40" s="16" t="s">
        <v>93</v>
      </c>
      <c r="C40" s="17" t="s">
        <v>259</v>
      </c>
      <c r="D40" s="18" t="s">
        <v>113</v>
      </c>
      <c r="E40" s="16" t="s">
        <v>114</v>
      </c>
      <c r="F40" s="19">
        <v>1000000</v>
      </c>
    </row>
    <row r="41" spans="1:7" s="14" customFormat="1" ht="15" outlineLevel="2">
      <c r="A41" s="14">
        <v>1</v>
      </c>
      <c r="B41" s="16" t="s">
        <v>93</v>
      </c>
      <c r="C41" s="17" t="s">
        <v>259</v>
      </c>
      <c r="D41" s="18" t="s">
        <v>115</v>
      </c>
      <c r="E41" s="16" t="s">
        <v>116</v>
      </c>
      <c r="F41" s="19">
        <v>1377000000</v>
      </c>
      <c r="G41" s="52"/>
    </row>
    <row r="42" spans="1:7" s="14" customFormat="1" ht="15" outlineLevel="2">
      <c r="A42" s="14">
        <v>1</v>
      </c>
      <c r="B42" s="16" t="s">
        <v>93</v>
      </c>
      <c r="C42" s="17" t="s">
        <v>259</v>
      </c>
      <c r="D42" s="18" t="s">
        <v>117</v>
      </c>
      <c r="E42" s="16" t="s">
        <v>118</v>
      </c>
      <c r="F42" s="19">
        <v>126000000</v>
      </c>
      <c r="G42" s="52"/>
    </row>
    <row r="43" spans="1:7" s="14" customFormat="1" ht="15" outlineLevel="2">
      <c r="A43" s="14">
        <v>1</v>
      </c>
      <c r="B43" s="16" t="s">
        <v>93</v>
      </c>
      <c r="C43" s="17" t="s">
        <v>259</v>
      </c>
      <c r="D43" s="18" t="s">
        <v>119</v>
      </c>
      <c r="E43" s="16" t="s">
        <v>120</v>
      </c>
      <c r="F43" s="19">
        <v>-152000000</v>
      </c>
      <c r="G43" s="52"/>
    </row>
    <row r="44" spans="1:7" s="14" customFormat="1" ht="15" outlineLevel="2">
      <c r="A44" s="14">
        <v>1</v>
      </c>
      <c r="B44" s="16" t="s">
        <v>93</v>
      </c>
      <c r="C44" s="17" t="s">
        <v>259</v>
      </c>
      <c r="D44" s="18" t="s">
        <v>121</v>
      </c>
      <c r="E44" s="16" t="s">
        <v>122</v>
      </c>
      <c r="F44" s="19">
        <v>90000000</v>
      </c>
      <c r="G44" s="52"/>
    </row>
    <row r="45" spans="1:7" s="14" customFormat="1" ht="15" outlineLevel="2">
      <c r="A45" s="14">
        <v>1</v>
      </c>
      <c r="B45" s="16" t="s">
        <v>93</v>
      </c>
      <c r="C45" s="17" t="s">
        <v>259</v>
      </c>
      <c r="D45" s="18" t="s">
        <v>123</v>
      </c>
      <c r="E45" s="16" t="s">
        <v>654</v>
      </c>
      <c r="F45" s="19">
        <v>143000000</v>
      </c>
      <c r="G45" s="52"/>
    </row>
    <row r="46" spans="1:6" s="14" customFormat="1" ht="15" outlineLevel="2">
      <c r="A46" s="14">
        <v>1</v>
      </c>
      <c r="B46" s="16" t="s">
        <v>93</v>
      </c>
      <c r="C46" s="17" t="s">
        <v>259</v>
      </c>
      <c r="D46" s="18" t="s">
        <v>125</v>
      </c>
      <c r="E46" s="16" t="s">
        <v>126</v>
      </c>
      <c r="F46" s="19">
        <v>9000000</v>
      </c>
    </row>
    <row r="47" spans="1:7" s="14" customFormat="1" ht="15" outlineLevel="2">
      <c r="A47" s="14">
        <v>1</v>
      </c>
      <c r="B47" s="16" t="s">
        <v>93</v>
      </c>
      <c r="C47" s="17" t="s">
        <v>259</v>
      </c>
      <c r="D47" s="18" t="s">
        <v>127</v>
      </c>
      <c r="E47" s="16" t="s">
        <v>128</v>
      </c>
      <c r="F47" s="19">
        <v>-6000000</v>
      </c>
      <c r="G47" s="52"/>
    </row>
    <row r="48" spans="1:6" s="14" customFormat="1" ht="15" outlineLevel="2">
      <c r="A48" s="14">
        <v>1</v>
      </c>
      <c r="B48" s="16" t="s">
        <v>93</v>
      </c>
      <c r="C48" s="17" t="s">
        <v>259</v>
      </c>
      <c r="D48" s="18" t="s">
        <v>129</v>
      </c>
      <c r="E48" s="16" t="s">
        <v>130</v>
      </c>
      <c r="F48" s="19">
        <v>-100000000</v>
      </c>
    </row>
    <row r="49" spans="1:7" s="14" customFormat="1" ht="15" outlineLevel="2">
      <c r="A49" s="14">
        <v>1</v>
      </c>
      <c r="B49" s="16" t="s">
        <v>93</v>
      </c>
      <c r="C49" s="17" t="s">
        <v>259</v>
      </c>
      <c r="D49" s="18" t="s">
        <v>131</v>
      </c>
      <c r="E49" s="16" t="s">
        <v>132</v>
      </c>
      <c r="F49" s="19">
        <v>-5000000</v>
      </c>
      <c r="G49" s="52"/>
    </row>
    <row r="50" spans="1:6" s="14" customFormat="1" ht="15" outlineLevel="2">
      <c r="A50" s="14">
        <v>1</v>
      </c>
      <c r="B50" s="16" t="s">
        <v>93</v>
      </c>
      <c r="C50" s="17" t="s">
        <v>259</v>
      </c>
      <c r="D50" s="18" t="s">
        <v>133</v>
      </c>
      <c r="E50" s="16" t="s">
        <v>134</v>
      </c>
      <c r="F50" s="19">
        <v>-79000000</v>
      </c>
    </row>
    <row r="51" spans="1:6" s="14" customFormat="1" ht="15" outlineLevel="2">
      <c r="A51" s="14">
        <v>1</v>
      </c>
      <c r="B51" s="16" t="s">
        <v>93</v>
      </c>
      <c r="C51" s="17" t="s">
        <v>259</v>
      </c>
      <c r="D51" s="18" t="s">
        <v>135</v>
      </c>
      <c r="E51" s="16" t="s">
        <v>136</v>
      </c>
      <c r="F51" s="19">
        <v>57000</v>
      </c>
    </row>
    <row r="52" spans="1:6" s="14" customFormat="1" ht="15" outlineLevel="2">
      <c r="A52" s="14">
        <v>1</v>
      </c>
      <c r="B52" s="16" t="s">
        <v>93</v>
      </c>
      <c r="C52" s="17" t="s">
        <v>259</v>
      </c>
      <c r="D52" s="18" t="s">
        <v>137</v>
      </c>
      <c r="E52" s="16" t="s">
        <v>138</v>
      </c>
      <c r="F52" s="19">
        <v>-720000</v>
      </c>
    </row>
    <row r="53" spans="1:7" s="14" customFormat="1" ht="15" outlineLevel="2">
      <c r="A53" s="14">
        <v>1</v>
      </c>
      <c r="B53" s="16" t="s">
        <v>93</v>
      </c>
      <c r="C53" s="17" t="s">
        <v>259</v>
      </c>
      <c r="D53" s="18" t="s">
        <v>139</v>
      </c>
      <c r="E53" s="16" t="s">
        <v>655</v>
      </c>
      <c r="F53" s="19">
        <v>4000000</v>
      </c>
      <c r="G53" s="52"/>
    </row>
    <row r="54" spans="1:6" s="14" customFormat="1" ht="15.75" outlineLevel="2" thickBot="1">
      <c r="A54" s="14">
        <v>1</v>
      </c>
      <c r="B54" s="16" t="s">
        <v>93</v>
      </c>
      <c r="C54" s="17" t="s">
        <v>259</v>
      </c>
      <c r="D54" s="18" t="s">
        <v>141</v>
      </c>
      <c r="E54" s="16" t="s">
        <v>142</v>
      </c>
      <c r="F54" s="19">
        <v>190000</v>
      </c>
    </row>
    <row r="55" spans="1:6" s="14" customFormat="1" ht="15.75" outlineLevel="1" thickTop="1">
      <c r="A55" s="13" t="s">
        <v>612</v>
      </c>
      <c r="B55" s="16"/>
      <c r="C55" s="17"/>
      <c r="D55" s="27" t="s">
        <v>622</v>
      </c>
      <c r="E55" s="38"/>
      <c r="F55" s="40">
        <f>SUBTOTAL(9,F31:F54)</f>
        <v>1723527000</v>
      </c>
    </row>
    <row r="56" spans="1:6" s="14" customFormat="1" ht="15" outlineLevel="1">
      <c r="A56" s="13"/>
      <c r="B56" s="16"/>
      <c r="C56" s="17"/>
      <c r="D56" s="28"/>
      <c r="E56" s="16"/>
      <c r="F56" s="19"/>
    </row>
    <row r="57" spans="1:6" s="14" customFormat="1" ht="15" outlineLevel="1">
      <c r="A57" s="13"/>
      <c r="B57" s="16"/>
      <c r="C57" s="29" t="s">
        <v>623</v>
      </c>
      <c r="D57" s="28"/>
      <c r="E57" s="16"/>
      <c r="F57" s="19"/>
    </row>
    <row r="58" spans="1:6" s="14" customFormat="1" ht="30" outlineLevel="1">
      <c r="A58" s="13"/>
      <c r="B58" s="16"/>
      <c r="C58" s="29" t="s">
        <v>624</v>
      </c>
      <c r="D58" s="28"/>
      <c r="E58" s="16"/>
      <c r="F58" s="19"/>
    </row>
    <row r="59" spans="1:6" s="14" customFormat="1" ht="15" outlineLevel="2">
      <c r="A59" s="14">
        <v>2.1</v>
      </c>
      <c r="B59" s="16" t="s">
        <v>188</v>
      </c>
      <c r="C59" s="17" t="s">
        <v>359</v>
      </c>
      <c r="D59" s="18" t="s">
        <v>190</v>
      </c>
      <c r="E59" s="16" t="s">
        <v>191</v>
      </c>
      <c r="F59" s="39">
        <v>7899000</v>
      </c>
    </row>
    <row r="60" spans="1:6" s="14" customFormat="1" ht="15" outlineLevel="2">
      <c r="A60" s="14">
        <v>2.1</v>
      </c>
      <c r="B60" s="16" t="s">
        <v>243</v>
      </c>
      <c r="C60" s="17" t="s">
        <v>587</v>
      </c>
      <c r="D60" s="18" t="s">
        <v>190</v>
      </c>
      <c r="E60" s="16" t="s">
        <v>191</v>
      </c>
      <c r="F60" s="19">
        <v>2064000</v>
      </c>
    </row>
    <row r="61" spans="1:6" s="14" customFormat="1" ht="15" outlineLevel="2">
      <c r="A61" s="14">
        <v>2.1</v>
      </c>
      <c r="B61" s="16" t="s">
        <v>184</v>
      </c>
      <c r="C61" s="17" t="s">
        <v>357</v>
      </c>
      <c r="D61" s="18" t="s">
        <v>186</v>
      </c>
      <c r="E61" s="16" t="s">
        <v>187</v>
      </c>
      <c r="F61" s="19">
        <v>1185000</v>
      </c>
    </row>
    <row r="62" spans="1:6" s="14" customFormat="1" ht="15" outlineLevel="2">
      <c r="A62" s="14">
        <v>2.1</v>
      </c>
      <c r="B62" s="16" t="s">
        <v>206</v>
      </c>
      <c r="C62" s="17" t="s">
        <v>566</v>
      </c>
      <c r="D62" s="18" t="s">
        <v>186</v>
      </c>
      <c r="E62" s="16" t="s">
        <v>187</v>
      </c>
      <c r="F62" s="19">
        <v>1400000</v>
      </c>
    </row>
    <row r="63" spans="1:6" s="14" customFormat="1" ht="15" outlineLevel="2">
      <c r="A63" s="14">
        <v>2.1</v>
      </c>
      <c r="B63" s="16" t="s">
        <v>222</v>
      </c>
      <c r="C63" s="17" t="s">
        <v>573</v>
      </c>
      <c r="D63" s="18" t="s">
        <v>186</v>
      </c>
      <c r="E63" s="16" t="s">
        <v>187</v>
      </c>
      <c r="F63" s="19">
        <v>7050000</v>
      </c>
    </row>
    <row r="64" spans="1:6" s="14" customFormat="1" ht="15" outlineLevel="2">
      <c r="A64" s="14">
        <v>2.1</v>
      </c>
      <c r="B64" s="16" t="s">
        <v>226</v>
      </c>
      <c r="C64" s="17" t="s">
        <v>575</v>
      </c>
      <c r="D64" s="18" t="s">
        <v>186</v>
      </c>
      <c r="E64" s="16" t="s">
        <v>187</v>
      </c>
      <c r="F64" s="19">
        <v>-1377000</v>
      </c>
    </row>
    <row r="65" spans="1:6" s="14" customFormat="1" ht="15" outlineLevel="2">
      <c r="A65" s="14">
        <v>2.1</v>
      </c>
      <c r="B65" s="16" t="s">
        <v>208</v>
      </c>
      <c r="C65" s="17" t="s">
        <v>568</v>
      </c>
      <c r="D65" s="18" t="s">
        <v>210</v>
      </c>
      <c r="E65" s="16" t="s">
        <v>211</v>
      </c>
      <c r="F65" s="19">
        <v>435000</v>
      </c>
    </row>
    <row r="66" spans="1:6" s="14" customFormat="1" ht="15" outlineLevel="2">
      <c r="A66" s="14">
        <v>2.1</v>
      </c>
      <c r="B66" s="16" t="s">
        <v>176</v>
      </c>
      <c r="C66" s="17" t="s">
        <v>309</v>
      </c>
      <c r="D66" s="18" t="s">
        <v>178</v>
      </c>
      <c r="E66" s="16" t="s">
        <v>179</v>
      </c>
      <c r="F66" s="19">
        <v>-278000</v>
      </c>
    </row>
    <row r="67" spans="1:6" s="14" customFormat="1" ht="15" outlineLevel="2">
      <c r="A67" s="14">
        <v>2.1</v>
      </c>
      <c r="B67" s="16" t="s">
        <v>241</v>
      </c>
      <c r="C67" s="17" t="s">
        <v>582</v>
      </c>
      <c r="D67" s="18" t="s">
        <v>178</v>
      </c>
      <c r="E67" s="16" t="s">
        <v>179</v>
      </c>
      <c r="F67" s="19">
        <v>-1366000</v>
      </c>
    </row>
    <row r="68" spans="1:6" s="14" customFormat="1" ht="15" outlineLevel="2">
      <c r="A68" s="14">
        <v>2.1</v>
      </c>
      <c r="B68" s="16" t="s">
        <v>208</v>
      </c>
      <c r="C68" s="17" t="s">
        <v>568</v>
      </c>
      <c r="D68" s="18" t="s">
        <v>212</v>
      </c>
      <c r="E68" s="16" t="s">
        <v>213</v>
      </c>
      <c r="F68" s="19">
        <v>1176000</v>
      </c>
    </row>
    <row r="69" spans="1:6" s="14" customFormat="1" ht="15" outlineLevel="2">
      <c r="A69" s="14">
        <v>2.1</v>
      </c>
      <c r="B69" s="16" t="s">
        <v>222</v>
      </c>
      <c r="C69" s="17" t="s">
        <v>573</v>
      </c>
      <c r="D69" s="18" t="s">
        <v>212</v>
      </c>
      <c r="E69" s="16" t="s">
        <v>213</v>
      </c>
      <c r="F69" s="19">
        <v>420000</v>
      </c>
    </row>
    <row r="70" spans="1:6" s="14" customFormat="1" ht="15.75" outlineLevel="2" thickBot="1">
      <c r="A70" s="14">
        <v>2.1</v>
      </c>
      <c r="B70" s="16" t="s">
        <v>226</v>
      </c>
      <c r="C70" s="17" t="s">
        <v>575</v>
      </c>
      <c r="D70" s="18" t="s">
        <v>212</v>
      </c>
      <c r="E70" s="16" t="s">
        <v>213</v>
      </c>
      <c r="F70" s="19">
        <v>4603000</v>
      </c>
    </row>
    <row r="71" spans="1:6" s="14" customFormat="1" ht="15.75" outlineLevel="1" thickTop="1">
      <c r="A71" s="13" t="s">
        <v>613</v>
      </c>
      <c r="B71" s="16"/>
      <c r="C71" s="17"/>
      <c r="D71" s="30" t="s">
        <v>625</v>
      </c>
      <c r="E71" s="38"/>
      <c r="F71" s="41">
        <f>SUBTOTAL(9,F59:F70)</f>
        <v>23211000</v>
      </c>
    </row>
    <row r="72" spans="1:6" s="14" customFormat="1" ht="15" outlineLevel="1">
      <c r="A72" s="13"/>
      <c r="B72" s="16"/>
      <c r="C72" s="17"/>
      <c r="D72" s="18"/>
      <c r="E72" s="16"/>
      <c r="F72" s="19"/>
    </row>
    <row r="73" spans="1:6" s="14" customFormat="1" ht="15" outlineLevel="1">
      <c r="A73" s="13"/>
      <c r="B73" s="16"/>
      <c r="C73" s="29" t="s">
        <v>626</v>
      </c>
      <c r="D73" s="18"/>
      <c r="E73" s="16"/>
      <c r="F73" s="19"/>
    </row>
    <row r="74" spans="1:6" s="14" customFormat="1" ht="15" outlineLevel="2">
      <c r="A74" s="14">
        <v>2.2</v>
      </c>
      <c r="B74" s="16" t="s">
        <v>226</v>
      </c>
      <c r="C74" s="17" t="s">
        <v>575</v>
      </c>
      <c r="D74" s="18" t="s">
        <v>228</v>
      </c>
      <c r="E74" s="16" t="s">
        <v>229</v>
      </c>
      <c r="F74" s="39">
        <v>-3422000</v>
      </c>
    </row>
    <row r="75" spans="1:6" s="14" customFormat="1" ht="15" outlineLevel="2">
      <c r="A75" s="14">
        <v>2.2</v>
      </c>
      <c r="B75" s="16" t="s">
        <v>164</v>
      </c>
      <c r="C75" s="17" t="s">
        <v>300</v>
      </c>
      <c r="D75" s="18" t="s">
        <v>166</v>
      </c>
      <c r="E75" s="16" t="s">
        <v>167</v>
      </c>
      <c r="F75" s="19">
        <v>1000000</v>
      </c>
    </row>
    <row r="76" spans="1:6" s="14" customFormat="1" ht="15" outlineLevel="2">
      <c r="A76" s="14">
        <v>2.2</v>
      </c>
      <c r="B76" s="16" t="s">
        <v>156</v>
      </c>
      <c r="C76" s="17" t="s">
        <v>285</v>
      </c>
      <c r="D76" s="18" t="s">
        <v>158</v>
      </c>
      <c r="E76" s="16" t="s">
        <v>159</v>
      </c>
      <c r="F76" s="19">
        <v>23000</v>
      </c>
    </row>
    <row r="77" spans="1:6" s="14" customFormat="1" ht="15" outlineLevel="2">
      <c r="A77" s="14">
        <v>2.2</v>
      </c>
      <c r="B77" s="16" t="s">
        <v>162</v>
      </c>
      <c r="C77" s="17" t="s">
        <v>287</v>
      </c>
      <c r="D77" s="18" t="s">
        <v>158</v>
      </c>
      <c r="E77" s="16" t="s">
        <v>159</v>
      </c>
      <c r="F77" s="19">
        <v>-545300</v>
      </c>
    </row>
    <row r="78" spans="1:6" s="14" customFormat="1" ht="15" outlineLevel="2">
      <c r="A78" s="14">
        <v>2.2</v>
      </c>
      <c r="B78" s="16" t="s">
        <v>192</v>
      </c>
      <c r="C78" s="17" t="s">
        <v>366</v>
      </c>
      <c r="D78" s="18" t="s">
        <v>158</v>
      </c>
      <c r="E78" s="16" t="s">
        <v>159</v>
      </c>
      <c r="F78" s="19">
        <v>100000</v>
      </c>
    </row>
    <row r="79" spans="1:6" s="14" customFormat="1" ht="15" outlineLevel="2">
      <c r="A79" s="14">
        <v>2.2</v>
      </c>
      <c r="B79" s="16" t="s">
        <v>194</v>
      </c>
      <c r="C79" s="17" t="s">
        <v>555</v>
      </c>
      <c r="D79" s="18" t="s">
        <v>158</v>
      </c>
      <c r="E79" s="16" t="s">
        <v>159</v>
      </c>
      <c r="F79" s="19">
        <v>22908000</v>
      </c>
    </row>
    <row r="80" spans="1:6" s="14" customFormat="1" ht="15" outlineLevel="2">
      <c r="A80" s="14">
        <v>2.2</v>
      </c>
      <c r="B80" s="16" t="s">
        <v>200</v>
      </c>
      <c r="C80" s="17" t="s">
        <v>557</v>
      </c>
      <c r="D80" s="18" t="s">
        <v>158</v>
      </c>
      <c r="E80" s="16" t="s">
        <v>159</v>
      </c>
      <c r="F80" s="19">
        <v>1155000</v>
      </c>
    </row>
    <row r="81" spans="1:6" s="14" customFormat="1" ht="15" outlineLevel="2">
      <c r="A81" s="14">
        <v>2.2</v>
      </c>
      <c r="B81" s="16" t="s">
        <v>206</v>
      </c>
      <c r="C81" s="17" t="s">
        <v>566</v>
      </c>
      <c r="D81" s="18" t="s">
        <v>158</v>
      </c>
      <c r="E81" s="16" t="s">
        <v>159</v>
      </c>
      <c r="F81" s="19">
        <v>1429000</v>
      </c>
    </row>
    <row r="82" spans="1:6" s="14" customFormat="1" ht="15" outlineLevel="2">
      <c r="A82" s="14">
        <v>2.2</v>
      </c>
      <c r="B82" s="16" t="s">
        <v>216</v>
      </c>
      <c r="C82" s="17" t="s">
        <v>571</v>
      </c>
      <c r="D82" s="18" t="s">
        <v>158</v>
      </c>
      <c r="E82" s="16" t="s">
        <v>159</v>
      </c>
      <c r="F82" s="19">
        <v>1500000</v>
      </c>
    </row>
    <row r="83" spans="1:6" s="14" customFormat="1" ht="15" outlineLevel="2">
      <c r="A83" s="14">
        <v>2.2</v>
      </c>
      <c r="B83" s="16" t="s">
        <v>222</v>
      </c>
      <c r="C83" s="17" t="s">
        <v>573</v>
      </c>
      <c r="D83" s="18" t="s">
        <v>224</v>
      </c>
      <c r="E83" s="16" t="s">
        <v>225</v>
      </c>
      <c r="F83" s="19">
        <v>-3190212</v>
      </c>
    </row>
    <row r="84" spans="1:6" s="14" customFormat="1" ht="15" outlineLevel="2">
      <c r="A84" s="14">
        <v>2.2</v>
      </c>
      <c r="B84" s="16" t="s">
        <v>93</v>
      </c>
      <c r="C84" s="17" t="s">
        <v>259</v>
      </c>
      <c r="D84" s="18" t="s">
        <v>143</v>
      </c>
      <c r="E84" s="16" t="s">
        <v>144</v>
      </c>
      <c r="F84" s="19">
        <v>600000</v>
      </c>
    </row>
    <row r="85" spans="1:6" s="14" customFormat="1" ht="15" outlineLevel="2">
      <c r="A85" s="14">
        <v>2.2</v>
      </c>
      <c r="B85" s="16" t="s">
        <v>156</v>
      </c>
      <c r="C85" s="17" t="s">
        <v>285</v>
      </c>
      <c r="D85" s="18" t="s">
        <v>143</v>
      </c>
      <c r="E85" s="16" t="s">
        <v>144</v>
      </c>
      <c r="F85" s="19">
        <v>800000</v>
      </c>
    </row>
    <row r="86" spans="1:6" s="14" customFormat="1" ht="15" outlineLevel="2">
      <c r="A86" s="14">
        <v>2.2</v>
      </c>
      <c r="B86" s="16" t="s">
        <v>206</v>
      </c>
      <c r="C86" s="17" t="s">
        <v>566</v>
      </c>
      <c r="D86" s="18" t="s">
        <v>143</v>
      </c>
      <c r="E86" s="16" t="s">
        <v>144</v>
      </c>
      <c r="F86" s="19">
        <v>-110000</v>
      </c>
    </row>
    <row r="87" spans="1:6" s="14" customFormat="1" ht="15" outlineLevel="2">
      <c r="A87" s="14">
        <v>2.2</v>
      </c>
      <c r="B87" s="16" t="s">
        <v>226</v>
      </c>
      <c r="C87" s="17" t="s">
        <v>575</v>
      </c>
      <c r="D87" s="18" t="s">
        <v>143</v>
      </c>
      <c r="E87" s="16" t="s">
        <v>144</v>
      </c>
      <c r="F87" s="19">
        <v>-1300000</v>
      </c>
    </row>
    <row r="88" spans="1:6" s="14" customFormat="1" ht="15.75" outlineLevel="2" thickBot="1">
      <c r="A88" s="14">
        <v>2.2</v>
      </c>
      <c r="B88" s="16" t="s">
        <v>236</v>
      </c>
      <c r="C88" s="17" t="s">
        <v>580</v>
      </c>
      <c r="D88" s="18" t="s">
        <v>143</v>
      </c>
      <c r="E88" s="16" t="s">
        <v>144</v>
      </c>
      <c r="F88" s="19">
        <v>-180000</v>
      </c>
    </row>
    <row r="89" spans="1:6" s="14" customFormat="1" ht="15.75" outlineLevel="1" thickTop="1">
      <c r="A89" s="13" t="s">
        <v>614</v>
      </c>
      <c r="B89" s="16"/>
      <c r="C89" s="17"/>
      <c r="D89" s="30" t="s">
        <v>627</v>
      </c>
      <c r="E89" s="38"/>
      <c r="F89" s="41">
        <f>SUBTOTAL(9,F74:F88)</f>
        <v>20767488</v>
      </c>
    </row>
    <row r="90" spans="1:6" s="14" customFormat="1" ht="15" outlineLevel="1">
      <c r="A90" s="13"/>
      <c r="B90" s="16"/>
      <c r="C90" s="17"/>
      <c r="D90" s="18"/>
      <c r="E90" s="16"/>
      <c r="F90" s="19"/>
    </row>
    <row r="91" spans="1:6" s="14" customFormat="1" ht="30" outlineLevel="1">
      <c r="A91" s="13"/>
      <c r="B91" s="16"/>
      <c r="C91" s="29" t="s">
        <v>628</v>
      </c>
      <c r="D91" s="18"/>
      <c r="E91" s="16"/>
      <c r="F91" s="19"/>
    </row>
    <row r="92" spans="1:6" s="14" customFormat="1" ht="15.75" outlineLevel="2" thickBot="1">
      <c r="A92" s="14">
        <v>2.3</v>
      </c>
      <c r="B92" s="16" t="s">
        <v>93</v>
      </c>
      <c r="C92" s="17" t="s">
        <v>259</v>
      </c>
      <c r="D92" s="18" t="s">
        <v>145</v>
      </c>
      <c r="E92" s="16" t="s">
        <v>146</v>
      </c>
      <c r="F92" s="39">
        <v>-3411000</v>
      </c>
    </row>
    <row r="93" spans="1:6" s="14" customFormat="1" ht="15.75" outlineLevel="1" thickTop="1">
      <c r="A93" s="13" t="s">
        <v>615</v>
      </c>
      <c r="B93" s="16"/>
      <c r="C93" s="17"/>
      <c r="D93" s="30" t="s">
        <v>628</v>
      </c>
      <c r="E93" s="38"/>
      <c r="F93" s="41">
        <f>SUBTOTAL(9,F92:F92)</f>
        <v>-3411000</v>
      </c>
    </row>
    <row r="94" spans="1:6" s="14" customFormat="1" ht="15" outlineLevel="1">
      <c r="A94" s="13"/>
      <c r="B94" s="16"/>
      <c r="C94" s="17"/>
      <c r="D94" s="18"/>
      <c r="E94" s="16"/>
      <c r="F94" s="39"/>
    </row>
    <row r="95" spans="1:6" s="14" customFormat="1" ht="15" outlineLevel="1">
      <c r="A95" s="13"/>
      <c r="B95" s="16"/>
      <c r="C95" s="29" t="s">
        <v>629</v>
      </c>
      <c r="D95" s="18"/>
      <c r="E95" s="16"/>
      <c r="F95" s="19"/>
    </row>
    <row r="96" spans="1:6" s="14" customFormat="1" ht="15" outlineLevel="2">
      <c r="A96" s="14">
        <v>2.4</v>
      </c>
      <c r="B96" s="16" t="s">
        <v>93</v>
      </c>
      <c r="C96" s="17" t="s">
        <v>259</v>
      </c>
      <c r="D96" s="18" t="s">
        <v>147</v>
      </c>
      <c r="E96" s="16" t="s">
        <v>148</v>
      </c>
      <c r="F96" s="39">
        <v>2865000</v>
      </c>
    </row>
    <row r="97" spans="1:6" s="14" customFormat="1" ht="15" outlineLevel="2">
      <c r="A97" s="14">
        <v>2.4</v>
      </c>
      <c r="B97" s="16" t="s">
        <v>154</v>
      </c>
      <c r="C97" s="17" t="s">
        <v>284</v>
      </c>
      <c r="D97" s="18" t="s">
        <v>147</v>
      </c>
      <c r="E97" s="16" t="s">
        <v>148</v>
      </c>
      <c r="F97" s="19">
        <v>700000</v>
      </c>
    </row>
    <row r="98" spans="1:6" s="14" customFormat="1" ht="15" outlineLevel="2">
      <c r="A98" s="14">
        <v>2.4</v>
      </c>
      <c r="B98" s="16" t="s">
        <v>194</v>
      </c>
      <c r="C98" s="17" t="s">
        <v>555</v>
      </c>
      <c r="D98" s="18" t="s">
        <v>147</v>
      </c>
      <c r="E98" s="16" t="s">
        <v>148</v>
      </c>
      <c r="F98" s="19">
        <v>734000</v>
      </c>
    </row>
    <row r="99" spans="1:6" s="14" customFormat="1" ht="15" outlineLevel="2">
      <c r="A99" s="14">
        <v>2.4</v>
      </c>
      <c r="B99" s="16" t="s">
        <v>202</v>
      </c>
      <c r="C99" s="17" t="s">
        <v>565</v>
      </c>
      <c r="D99" s="18" t="s">
        <v>147</v>
      </c>
      <c r="E99" s="16" t="s">
        <v>148</v>
      </c>
      <c r="F99" s="19">
        <v>1259000</v>
      </c>
    </row>
    <row r="100" spans="1:6" s="14" customFormat="1" ht="15" outlineLevel="2">
      <c r="A100" s="14">
        <v>2.4</v>
      </c>
      <c r="B100" s="16" t="s">
        <v>214</v>
      </c>
      <c r="C100" s="17" t="s">
        <v>570</v>
      </c>
      <c r="D100" s="18" t="s">
        <v>147</v>
      </c>
      <c r="E100" s="16" t="s">
        <v>148</v>
      </c>
      <c r="F100" s="19">
        <v>-415000</v>
      </c>
    </row>
    <row r="101" spans="1:6" s="14" customFormat="1" ht="15" outlineLevel="2">
      <c r="A101" s="14">
        <v>2.4</v>
      </c>
      <c r="B101" s="16" t="s">
        <v>216</v>
      </c>
      <c r="C101" s="17" t="s">
        <v>571</v>
      </c>
      <c r="D101" s="18" t="s">
        <v>147</v>
      </c>
      <c r="E101" s="16" t="s">
        <v>148</v>
      </c>
      <c r="F101" s="19">
        <v>8950000</v>
      </c>
    </row>
    <row r="102" spans="1:6" s="14" customFormat="1" ht="15" outlineLevel="2">
      <c r="A102" s="14">
        <v>2.4</v>
      </c>
      <c r="B102" s="16" t="s">
        <v>216</v>
      </c>
      <c r="C102" s="17" t="s">
        <v>571</v>
      </c>
      <c r="D102" s="18" t="s">
        <v>218</v>
      </c>
      <c r="E102" s="16" t="s">
        <v>219</v>
      </c>
      <c r="F102" s="19">
        <v>2190000</v>
      </c>
    </row>
    <row r="103" spans="1:6" s="14" customFormat="1" ht="15" outlineLevel="2">
      <c r="A103" s="14">
        <v>2.4</v>
      </c>
      <c r="B103" s="16" t="s">
        <v>202</v>
      </c>
      <c r="C103" s="17" t="s">
        <v>565</v>
      </c>
      <c r="D103" s="18" t="s">
        <v>204</v>
      </c>
      <c r="E103" s="16" t="s">
        <v>205</v>
      </c>
      <c r="F103" s="19">
        <v>9000000</v>
      </c>
    </row>
    <row r="104" spans="1:6" s="14" customFormat="1" ht="15" outlineLevel="2">
      <c r="A104" s="14">
        <v>2.4</v>
      </c>
      <c r="B104" s="16" t="s">
        <v>216</v>
      </c>
      <c r="C104" s="17" t="s">
        <v>571</v>
      </c>
      <c r="D104" s="18" t="s">
        <v>204</v>
      </c>
      <c r="E104" s="16" t="s">
        <v>205</v>
      </c>
      <c r="F104" s="19">
        <v>7000000</v>
      </c>
    </row>
    <row r="105" spans="1:6" s="14" customFormat="1" ht="15.75" outlineLevel="2" thickBot="1">
      <c r="A105" s="14">
        <v>2.4</v>
      </c>
      <c r="B105" s="16" t="s">
        <v>216</v>
      </c>
      <c r="C105" s="17" t="s">
        <v>571</v>
      </c>
      <c r="D105" s="18" t="s">
        <v>220</v>
      </c>
      <c r="E105" s="16" t="s">
        <v>221</v>
      </c>
      <c r="F105" s="19">
        <v>-100000</v>
      </c>
    </row>
    <row r="106" spans="1:6" s="14" customFormat="1" ht="15.75" outlineLevel="1" thickTop="1">
      <c r="A106" s="13" t="s">
        <v>616</v>
      </c>
      <c r="B106" s="16"/>
      <c r="C106" s="17"/>
      <c r="D106" s="30" t="s">
        <v>630</v>
      </c>
      <c r="E106" s="38"/>
      <c r="F106" s="41">
        <f>SUBTOTAL(9,F96:F105)</f>
        <v>32183000</v>
      </c>
    </row>
    <row r="107" spans="1:6" s="14" customFormat="1" ht="15" outlineLevel="1">
      <c r="A107" s="13"/>
      <c r="B107" s="16"/>
      <c r="C107" s="17"/>
      <c r="D107" s="18"/>
      <c r="E107" s="16"/>
      <c r="F107" s="19"/>
    </row>
    <row r="108" spans="1:6" s="14" customFormat="1" ht="15" outlineLevel="1">
      <c r="A108" s="13"/>
      <c r="B108" s="16"/>
      <c r="C108" s="15" t="s">
        <v>631</v>
      </c>
      <c r="D108" s="18"/>
      <c r="E108" s="16"/>
      <c r="F108" s="19"/>
    </row>
    <row r="109" spans="1:6" s="14" customFormat="1" ht="15" outlineLevel="2">
      <c r="A109" s="14">
        <v>2.5</v>
      </c>
      <c r="B109" s="16" t="s">
        <v>226</v>
      </c>
      <c r="C109" s="17" t="s">
        <v>575</v>
      </c>
      <c r="D109" s="18" t="s">
        <v>230</v>
      </c>
      <c r="E109" s="16" t="s">
        <v>231</v>
      </c>
      <c r="F109" s="39">
        <v>-331000</v>
      </c>
    </row>
    <row r="110" spans="1:6" s="14" customFormat="1" ht="15" outlineLevel="2">
      <c r="A110" s="14">
        <v>2.5</v>
      </c>
      <c r="B110" s="16" t="s">
        <v>226</v>
      </c>
      <c r="C110" s="17" t="s">
        <v>575</v>
      </c>
      <c r="D110" s="18" t="s">
        <v>232</v>
      </c>
      <c r="E110" s="16" t="s">
        <v>233</v>
      </c>
      <c r="F110" s="19">
        <v>-509000</v>
      </c>
    </row>
    <row r="111" spans="1:6" s="14" customFormat="1" ht="15" outlineLevel="2">
      <c r="A111" s="14">
        <v>2.5</v>
      </c>
      <c r="B111" s="16" t="s">
        <v>226</v>
      </c>
      <c r="C111" s="17" t="s">
        <v>575</v>
      </c>
      <c r="D111" s="18" t="s">
        <v>234</v>
      </c>
      <c r="E111" s="16" t="s">
        <v>235</v>
      </c>
      <c r="F111" s="19">
        <v>-222000</v>
      </c>
    </row>
    <row r="112" spans="1:6" s="14" customFormat="1" ht="15" outlineLevel="2">
      <c r="A112" s="14">
        <v>2.5</v>
      </c>
      <c r="B112" s="16" t="s">
        <v>194</v>
      </c>
      <c r="C112" s="17" t="s">
        <v>555</v>
      </c>
      <c r="D112" s="18" t="s">
        <v>196</v>
      </c>
      <c r="E112" s="16" t="s">
        <v>197</v>
      </c>
      <c r="F112" s="19">
        <v>1648000</v>
      </c>
    </row>
    <row r="113" spans="1:6" s="14" customFormat="1" ht="15" outlineLevel="2">
      <c r="A113" s="14">
        <v>2.5</v>
      </c>
      <c r="B113" s="16" t="s">
        <v>206</v>
      </c>
      <c r="C113" s="17" t="s">
        <v>566</v>
      </c>
      <c r="D113" s="18" t="s">
        <v>196</v>
      </c>
      <c r="E113" s="16" t="s">
        <v>197</v>
      </c>
      <c r="F113" s="19">
        <v>835000</v>
      </c>
    </row>
    <row r="114" spans="1:6" s="14" customFormat="1" ht="15.75" outlineLevel="2" thickBot="1">
      <c r="A114" s="14">
        <v>2.5</v>
      </c>
      <c r="B114" s="16" t="s">
        <v>236</v>
      </c>
      <c r="C114" s="17" t="s">
        <v>580</v>
      </c>
      <c r="D114" s="18" t="s">
        <v>196</v>
      </c>
      <c r="E114" s="16" t="s">
        <v>239</v>
      </c>
      <c r="F114" s="19">
        <v>2972000</v>
      </c>
    </row>
    <row r="115" spans="1:6" s="14" customFormat="1" ht="15.75" outlineLevel="1" thickTop="1">
      <c r="A115" s="13" t="s">
        <v>617</v>
      </c>
      <c r="B115" s="16"/>
      <c r="C115" s="17"/>
      <c r="D115" s="31" t="s">
        <v>631</v>
      </c>
      <c r="E115" s="38"/>
      <c r="F115" s="41">
        <f>SUBTOTAL(9,F109:F114)</f>
        <v>4393000</v>
      </c>
    </row>
    <row r="116" spans="1:6" s="14" customFormat="1" ht="15" outlineLevel="1">
      <c r="A116" s="13"/>
      <c r="B116" s="16"/>
      <c r="C116" s="17"/>
      <c r="D116" s="18"/>
      <c r="E116" s="16"/>
      <c r="F116" s="19"/>
    </row>
    <row r="117" spans="1:6" s="14" customFormat="1" ht="15" outlineLevel="1">
      <c r="A117" s="13"/>
      <c r="B117" s="16"/>
      <c r="C117" s="32" t="s">
        <v>632</v>
      </c>
      <c r="D117" s="18"/>
      <c r="E117" s="16"/>
      <c r="F117" s="19"/>
    </row>
    <row r="118" spans="1:6" s="14" customFormat="1" ht="15" outlineLevel="2">
      <c r="A118" s="14">
        <v>2.6</v>
      </c>
      <c r="B118" s="16" t="s">
        <v>153</v>
      </c>
      <c r="C118" s="17" t="s">
        <v>277</v>
      </c>
      <c r="D118" s="18" t="s">
        <v>249</v>
      </c>
      <c r="E118" s="16" t="s">
        <v>246</v>
      </c>
      <c r="F118" s="39">
        <v>12920000</v>
      </c>
    </row>
    <row r="119" spans="1:6" s="14" customFormat="1" ht="15" outlineLevel="2">
      <c r="A119" s="14">
        <v>2.6</v>
      </c>
      <c r="B119" s="16" t="s">
        <v>216</v>
      </c>
      <c r="C119" s="17" t="s">
        <v>571</v>
      </c>
      <c r="D119" s="18" t="s">
        <v>249</v>
      </c>
      <c r="E119" s="16" t="s">
        <v>246</v>
      </c>
      <c r="F119" s="19">
        <v>-210000</v>
      </c>
    </row>
    <row r="120" spans="1:6" s="14" customFormat="1" ht="15.75" outlineLevel="2" thickBot="1">
      <c r="A120" s="14">
        <v>2.6</v>
      </c>
      <c r="B120" s="16" t="s">
        <v>153</v>
      </c>
      <c r="C120" s="17" t="s">
        <v>277</v>
      </c>
      <c r="D120" s="18" t="s">
        <v>250</v>
      </c>
      <c r="E120" s="16" t="s">
        <v>247</v>
      </c>
      <c r="F120" s="19">
        <v>-2710000</v>
      </c>
    </row>
    <row r="121" spans="1:6" s="14" customFormat="1" ht="15.75" outlineLevel="1" thickTop="1">
      <c r="A121" s="13" t="s">
        <v>618</v>
      </c>
      <c r="B121" s="16"/>
      <c r="C121" s="17"/>
      <c r="D121" s="30" t="s">
        <v>633</v>
      </c>
      <c r="E121" s="33"/>
      <c r="F121" s="41">
        <f>SUBTOTAL(9,F118:F120)</f>
        <v>10000000</v>
      </c>
    </row>
    <row r="122" spans="1:6" s="14" customFormat="1" ht="15" outlineLevel="1">
      <c r="A122" s="13"/>
      <c r="B122" s="16"/>
      <c r="C122" s="17"/>
      <c r="D122" s="18"/>
      <c r="E122" s="16"/>
      <c r="F122" s="19"/>
    </row>
    <row r="123" spans="1:6" s="14" customFormat="1" ht="15" outlineLevel="1">
      <c r="A123" s="13"/>
      <c r="B123" s="16"/>
      <c r="C123" s="29" t="s">
        <v>634</v>
      </c>
      <c r="D123" s="18"/>
      <c r="E123" s="16"/>
      <c r="F123" s="19"/>
    </row>
    <row r="124" spans="1:6" s="14" customFormat="1" ht="15" outlineLevel="2">
      <c r="A124" s="14">
        <v>2.7</v>
      </c>
      <c r="B124" s="16" t="s">
        <v>194</v>
      </c>
      <c r="C124" s="17" t="s">
        <v>555</v>
      </c>
      <c r="D124" s="18" t="s">
        <v>198</v>
      </c>
      <c r="E124" s="16" t="s">
        <v>657</v>
      </c>
      <c r="F124" s="39">
        <v>1330000</v>
      </c>
    </row>
    <row r="125" spans="1:6" s="14" customFormat="1" ht="15" outlineLevel="2">
      <c r="A125" s="14">
        <v>2.7</v>
      </c>
      <c r="B125" s="16" t="s">
        <v>156</v>
      </c>
      <c r="C125" s="17" t="s">
        <v>285</v>
      </c>
      <c r="D125" s="18" t="s">
        <v>160</v>
      </c>
      <c r="E125" s="16" t="s">
        <v>161</v>
      </c>
      <c r="F125" s="19">
        <v>418000</v>
      </c>
    </row>
    <row r="126" spans="1:6" s="14" customFormat="1" ht="15" outlineLevel="2">
      <c r="A126" s="14">
        <v>2.7</v>
      </c>
      <c r="B126" s="16" t="s">
        <v>243</v>
      </c>
      <c r="C126" s="17" t="s">
        <v>587</v>
      </c>
      <c r="D126" s="18" t="s">
        <v>160</v>
      </c>
      <c r="E126" s="16" t="s">
        <v>161</v>
      </c>
      <c r="F126" s="19">
        <v>250000</v>
      </c>
    </row>
    <row r="127" spans="1:6" s="14" customFormat="1" ht="15" outlineLevel="2">
      <c r="A127" s="14">
        <v>2.7</v>
      </c>
      <c r="B127" s="16" t="s">
        <v>236</v>
      </c>
      <c r="C127" s="17" t="s">
        <v>580</v>
      </c>
      <c r="D127" s="18" t="s">
        <v>160</v>
      </c>
      <c r="E127" s="16" t="s">
        <v>161</v>
      </c>
      <c r="F127" s="19">
        <v>1000000</v>
      </c>
    </row>
    <row r="128" spans="1:6" s="14" customFormat="1" ht="15" outlineLevel="2">
      <c r="A128" s="14">
        <v>2.7</v>
      </c>
      <c r="B128" s="16" t="s">
        <v>93</v>
      </c>
      <c r="C128" s="17" t="s">
        <v>259</v>
      </c>
      <c r="D128" s="18" t="s">
        <v>149</v>
      </c>
      <c r="E128" s="16" t="s">
        <v>150</v>
      </c>
      <c r="F128" s="19">
        <v>-4793000</v>
      </c>
    </row>
    <row r="129" spans="1:6" s="14" customFormat="1" ht="15" outlineLevel="2">
      <c r="A129" s="14">
        <v>2.7</v>
      </c>
      <c r="B129" s="16" t="s">
        <v>168</v>
      </c>
      <c r="C129" s="17" t="s">
        <v>307</v>
      </c>
      <c r="D129" s="18" t="s">
        <v>170</v>
      </c>
      <c r="E129" s="16" t="s">
        <v>171</v>
      </c>
      <c r="F129" s="19">
        <v>-900000</v>
      </c>
    </row>
    <row r="130" spans="1:6" s="14" customFormat="1" ht="15" outlineLevel="2">
      <c r="A130" s="14">
        <v>2.7</v>
      </c>
      <c r="B130" s="16" t="s">
        <v>168</v>
      </c>
      <c r="C130" s="17" t="s">
        <v>307</v>
      </c>
      <c r="D130" s="18" t="s">
        <v>172</v>
      </c>
      <c r="E130" s="16" t="s">
        <v>173</v>
      </c>
      <c r="F130" s="19">
        <v>-5732000</v>
      </c>
    </row>
    <row r="131" spans="1:6" s="14" customFormat="1" ht="15" outlineLevel="2">
      <c r="A131" s="14">
        <v>2.7</v>
      </c>
      <c r="B131" s="16" t="s">
        <v>168</v>
      </c>
      <c r="C131" s="17" t="s">
        <v>307</v>
      </c>
      <c r="D131" s="18" t="s">
        <v>174</v>
      </c>
      <c r="E131" s="16" t="s">
        <v>175</v>
      </c>
      <c r="F131" s="19">
        <v>1697000</v>
      </c>
    </row>
    <row r="132" spans="1:6" s="14" customFormat="1" ht="15" outlineLevel="2">
      <c r="A132" s="14">
        <v>2.7</v>
      </c>
      <c r="B132" s="16" t="s">
        <v>93</v>
      </c>
      <c r="C132" s="17" t="s">
        <v>259</v>
      </c>
      <c r="D132" s="18" t="s">
        <v>151</v>
      </c>
      <c r="E132" s="16" t="s">
        <v>152</v>
      </c>
      <c r="F132" s="19">
        <v>22632022</v>
      </c>
    </row>
    <row r="133" spans="1:6" s="14" customFormat="1" ht="15" outlineLevel="2">
      <c r="A133" s="14">
        <v>2.7</v>
      </c>
      <c r="B133" s="16" t="s">
        <v>156</v>
      </c>
      <c r="C133" s="17" t="s">
        <v>285</v>
      </c>
      <c r="D133" s="18" t="s">
        <v>151</v>
      </c>
      <c r="E133" s="16" t="s">
        <v>152</v>
      </c>
      <c r="F133" s="19">
        <v>50000</v>
      </c>
    </row>
    <row r="134" spans="1:6" s="14" customFormat="1" ht="15" outlineLevel="2">
      <c r="A134" s="14">
        <v>2.7</v>
      </c>
      <c r="B134" s="16" t="s">
        <v>180</v>
      </c>
      <c r="C134" s="17" t="s">
        <v>656</v>
      </c>
      <c r="D134" s="18" t="s">
        <v>151</v>
      </c>
      <c r="E134" s="16" t="s">
        <v>152</v>
      </c>
      <c r="F134" s="19">
        <v>1059000</v>
      </c>
    </row>
    <row r="135" spans="1:6" s="14" customFormat="1" ht="15" outlineLevel="2">
      <c r="A135" s="14">
        <v>2.7</v>
      </c>
      <c r="B135" s="16" t="s">
        <v>182</v>
      </c>
      <c r="C135" s="17" t="s">
        <v>347</v>
      </c>
      <c r="D135" s="18" t="s">
        <v>151</v>
      </c>
      <c r="E135" s="16" t="s">
        <v>152</v>
      </c>
      <c r="F135" s="19">
        <v>-1000000</v>
      </c>
    </row>
    <row r="136" spans="1:6" s="14" customFormat="1" ht="15.75" outlineLevel="2" thickBot="1">
      <c r="A136" s="14">
        <v>2.7</v>
      </c>
      <c r="B136" s="16" t="s">
        <v>208</v>
      </c>
      <c r="C136" s="17" t="s">
        <v>568</v>
      </c>
      <c r="D136" s="18" t="s">
        <v>151</v>
      </c>
      <c r="E136" s="16" t="s">
        <v>152</v>
      </c>
      <c r="F136" s="19">
        <v>1450000</v>
      </c>
    </row>
    <row r="137" spans="1:6" s="14" customFormat="1" ht="15.75" outlineLevel="1" thickTop="1">
      <c r="A137" s="13" t="s">
        <v>619</v>
      </c>
      <c r="B137" s="16"/>
      <c r="C137" s="17"/>
      <c r="D137" s="30" t="s">
        <v>635</v>
      </c>
      <c r="E137" s="38"/>
      <c r="F137" s="41">
        <f>SUBTOTAL(9,F124:F136)</f>
        <v>17461022</v>
      </c>
    </row>
    <row r="138" spans="1:6" s="14" customFormat="1" ht="15.75" outlineLevel="1" thickBot="1">
      <c r="A138" s="13"/>
      <c r="B138" s="16"/>
      <c r="C138" s="17"/>
      <c r="D138" s="34"/>
      <c r="E138" s="16"/>
      <c r="F138" s="19"/>
    </row>
    <row r="139" spans="1:6" s="14" customFormat="1" ht="15.75" outlineLevel="1" thickTop="1">
      <c r="A139" s="13"/>
      <c r="B139" s="16"/>
      <c r="C139" s="17"/>
      <c r="D139" s="27" t="s">
        <v>636</v>
      </c>
      <c r="E139" s="35"/>
      <c r="F139" s="40">
        <f>SUBTOTAL(9,F59:F136)</f>
        <v>104604510</v>
      </c>
    </row>
    <row r="140" spans="1:6" s="14" customFormat="1" ht="15.75" outlineLevel="1" thickBot="1">
      <c r="A140" s="13"/>
      <c r="B140" s="16"/>
      <c r="C140" s="17"/>
      <c r="D140" s="28"/>
      <c r="E140" s="36"/>
      <c r="F140" s="19"/>
    </row>
    <row r="141" spans="1:6" s="14" customFormat="1" ht="15.75" thickTop="1">
      <c r="A141" s="13" t="s">
        <v>620</v>
      </c>
      <c r="B141" s="16"/>
      <c r="C141" s="17"/>
      <c r="D141" s="37" t="s">
        <v>637</v>
      </c>
      <c r="E141" s="38"/>
      <c r="F141" s="40">
        <f>SUBTOTAL(9,F31:F136)</f>
        <v>1828131510</v>
      </c>
    </row>
  </sheetData>
  <printOptions/>
  <pageMargins left="0.7" right="0.7" top="0.75" bottom="0.75" header="0.3" footer="0.3"/>
  <pageSetup horizontalDpi="600" verticalDpi="600" orientation="portrait" r:id="rId1"/>
  <headerFooter>
    <oddHeader>&amp;C&amp;"-,Bold"&amp;14Exhibit B - MN 9
Changes in Revenue by Revenue Source</oddHeader>
    <oddFooter>&amp;Cpage &amp;P</oddFooter>
  </headerFooter>
  <rowBreaks count="1" manualBreakCount="1">
    <brk id="29" max="16383" man="1"/>
  </rowBreaks>
  <colBreaks count="1" manualBreakCount="1">
    <brk id="2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Sturm, Paul</dc:creator>
  <cp:keywords/>
  <dc:description/>
  <cp:lastModifiedBy>DelFranco, Ruthie</cp:lastModifiedBy>
  <cp:lastPrinted>2018-06-14T13:48:03Z</cp:lastPrinted>
  <dcterms:created xsi:type="dcterms:W3CDTF">2015-12-15T15:46:02Z</dcterms:created>
  <dcterms:modified xsi:type="dcterms:W3CDTF">2018-06-14T17:01:25Z</dcterms:modified>
  <cp:category/>
  <cp:version/>
  <cp:contentType/>
  <cp:contentStatus/>
</cp:coreProperties>
</file>