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1"/>
  </bookViews>
  <sheets>
    <sheet name="Sheet1" sheetId="1" r:id="rId1"/>
    <sheet name="2024 MN-8" sheetId="2" r:id="rId2"/>
    <sheet name="Sheet3" sheetId="3" r:id="rId3"/>
  </sheets>
  <definedNames>
    <definedName name="_xlnm.Print_Titles" localSheetId="1">'2024 MN-8'!$1:$1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<sst xmlns="http://schemas.openxmlformats.org/spreadsheetml/2006/main" count="311" uniqueCount="172">
  <si>
    <t>Agency Name</t>
  </si>
  <si>
    <t>002</t>
  </si>
  <si>
    <t xml:space="preserve">Mayoralty </t>
  </si>
  <si>
    <t>00001</t>
  </si>
  <si>
    <t>Real Property Tax 1st Quarter</t>
  </si>
  <si>
    <t>00002</t>
  </si>
  <si>
    <t>Real Property Tax 2nd Quarter</t>
  </si>
  <si>
    <t>00003</t>
  </si>
  <si>
    <t>Real Property Tax 3rd Quarter</t>
  </si>
  <si>
    <t>00004</t>
  </si>
  <si>
    <t>Real Property Tax 4th Quarter</t>
  </si>
  <si>
    <t>00033</t>
  </si>
  <si>
    <t>Interest On Tax Receivable</t>
  </si>
  <si>
    <t>00073</t>
  </si>
  <si>
    <t>Commercial Motor Vehicle Tax</t>
  </si>
  <si>
    <t>00077</t>
  </si>
  <si>
    <t>Mortgage Tax</t>
  </si>
  <si>
    <t>00090</t>
  </si>
  <si>
    <t>Personal Income Tax</t>
  </si>
  <si>
    <t>00091</t>
  </si>
  <si>
    <t>Refunds Of Personal Income Tax</t>
  </si>
  <si>
    <t>00093</t>
  </si>
  <si>
    <t>General Corporation Tax</t>
  </si>
  <si>
    <t>00099</t>
  </si>
  <si>
    <t>00103</t>
  </si>
  <si>
    <t>Utility Tax</t>
  </si>
  <si>
    <t>00104</t>
  </si>
  <si>
    <t>Pass Through Entity Tax</t>
  </si>
  <si>
    <t>00105</t>
  </si>
  <si>
    <t>Refunds Of Pass Through Entity Tax</t>
  </si>
  <si>
    <t>00122</t>
  </si>
  <si>
    <t>00135</t>
  </si>
  <si>
    <t>Tax Audit Revenue</t>
  </si>
  <si>
    <t>00521</t>
  </si>
  <si>
    <t>Reimbursement From Water Board</t>
  </si>
  <si>
    <t>00846</t>
  </si>
  <si>
    <t>Awards From Litigation</t>
  </si>
  <si>
    <t>015</t>
  </si>
  <si>
    <t xml:space="preserve">Office Of The Comptroller </t>
  </si>
  <si>
    <t>00859</t>
  </si>
  <si>
    <t>Sundries</t>
  </si>
  <si>
    <t>00476</t>
  </si>
  <si>
    <t>Administrative Serv To Public</t>
  </si>
  <si>
    <t>056</t>
  </si>
  <si>
    <t xml:space="preserve">Police Department </t>
  </si>
  <si>
    <t>00200</t>
  </si>
  <si>
    <t>Licenses - General</t>
  </si>
  <si>
    <t>057</t>
  </si>
  <si>
    <t xml:space="preserve">Fire Department </t>
  </si>
  <si>
    <t>00470</t>
  </si>
  <si>
    <t>Other Services And Fees</t>
  </si>
  <si>
    <t>136</t>
  </si>
  <si>
    <t xml:space="preserve">Landmarks Preservation Commission </t>
  </si>
  <si>
    <t>00250</t>
  </si>
  <si>
    <t>Permits - General</t>
  </si>
  <si>
    <t>156</t>
  </si>
  <si>
    <t xml:space="preserve">Nyc Taxi And Limousine Commission </t>
  </si>
  <si>
    <t>00600</t>
  </si>
  <si>
    <t>Fines-general</t>
  </si>
  <si>
    <t>806</t>
  </si>
  <si>
    <t xml:space="preserve">Housing Preservation And Development </t>
  </si>
  <si>
    <t>00760</t>
  </si>
  <si>
    <t>Rentals: Other</t>
  </si>
  <si>
    <t>810</t>
  </si>
  <si>
    <t xml:space="preserve">Department Of Buildings </t>
  </si>
  <si>
    <t>816</t>
  </si>
  <si>
    <t xml:space="preserve">Department Of Health And Mental Hygiene </t>
  </si>
  <si>
    <t>820</t>
  </si>
  <si>
    <t xml:space="preserve">Office Of Administrative Trials And Hearings </t>
  </si>
  <si>
    <t>00603</t>
  </si>
  <si>
    <t>836</t>
  </si>
  <si>
    <t xml:space="preserve">Department Of Finance </t>
  </si>
  <si>
    <t>00602</t>
  </si>
  <si>
    <t>841</t>
  </si>
  <si>
    <t xml:space="preserve">Department Of Transportation </t>
  </si>
  <si>
    <t>846</t>
  </si>
  <si>
    <t xml:space="preserve">Department Of Parks And Recreation </t>
  </si>
  <si>
    <t>856</t>
  </si>
  <si>
    <t xml:space="preserve">Department Of Citywide Administrative Services </t>
  </si>
  <si>
    <t>866</t>
  </si>
  <si>
    <t xml:space="preserve">Department Of Consumer &amp; Worker Protection </t>
  </si>
  <si>
    <t>Source</t>
  </si>
  <si>
    <t>Description</t>
  </si>
  <si>
    <t>Agency</t>
  </si>
  <si>
    <t>Fiscal 2024</t>
  </si>
  <si>
    <t>Div</t>
  </si>
  <si>
    <t>1 Total</t>
  </si>
  <si>
    <t>2 Total</t>
  </si>
  <si>
    <t>Grand Total</t>
  </si>
  <si>
    <t>TAX AND AUDIT REVENUE CHANGES</t>
  </si>
  <si>
    <t>TAX AND AUDIT REVENUE CHANGES TOTAL</t>
  </si>
  <si>
    <t>MISCELLANEOUS</t>
  </si>
  <si>
    <t>Licenses, Franchises, Etc.</t>
  </si>
  <si>
    <t>Licenses, Franchises, Etc. Subtotal</t>
  </si>
  <si>
    <t>Water and Sewage Charges</t>
  </si>
  <si>
    <t>Fines and Forfeitures</t>
  </si>
  <si>
    <t>Fines and Forfeitures Subtotal</t>
  </si>
  <si>
    <t>Rental Income</t>
  </si>
  <si>
    <t>Rental Income Subtotal</t>
  </si>
  <si>
    <t>Other Miscellaneous</t>
  </si>
  <si>
    <t>Other Miscellaneous Subtotal</t>
  </si>
  <si>
    <t>MISCELLANEOUS TOTAL</t>
  </si>
  <si>
    <t>GRAND TOTAL</t>
  </si>
  <si>
    <t>SUMMARY</t>
  </si>
  <si>
    <t>Real Estate</t>
  </si>
  <si>
    <t>Sales</t>
  </si>
  <si>
    <t>Mortgage Recording</t>
  </si>
  <si>
    <t>Personal Income and PTET</t>
  </si>
  <si>
    <t>General Corporation</t>
  </si>
  <si>
    <t>Unincorporated Business</t>
  </si>
  <si>
    <t>Utility</t>
  </si>
  <si>
    <t>Hotel</t>
  </si>
  <si>
    <t>Real Property Transfer</t>
  </si>
  <si>
    <t>Cannabis</t>
  </si>
  <si>
    <t>Others</t>
  </si>
  <si>
    <t>Audit</t>
  </si>
  <si>
    <t>TAX AND AUDIT REVENUE TOTAL</t>
  </si>
  <si>
    <t>Charges for Services</t>
  </si>
  <si>
    <t>00021</t>
  </si>
  <si>
    <t>00049</t>
  </si>
  <si>
    <t>00079</t>
  </si>
  <si>
    <t>00094</t>
  </si>
  <si>
    <t>00100</t>
  </si>
  <si>
    <t>00102</t>
  </si>
  <si>
    <t>00110</t>
  </si>
  <si>
    <t>00117</t>
  </si>
  <si>
    <t>00130</t>
  </si>
  <si>
    <t>Real Estate Tax Refunds</t>
  </si>
  <si>
    <t>Accrued Real Estate Tax Revenue</t>
  </si>
  <si>
    <t>Auto Use Tax</t>
  </si>
  <si>
    <t>Refunds Of General Corp Tax</t>
  </si>
  <si>
    <t>Refunds Of Unicorp Busn Tax</t>
  </si>
  <si>
    <t>Pers Inc Tax Cty Emp Non-res</t>
  </si>
  <si>
    <t>Payment In Lieu Of Taxes</t>
  </si>
  <si>
    <t>Medical Marijuana Excise Tax</t>
  </si>
  <si>
    <t>Pen &amp; Int-gen Prop Tax</t>
  </si>
  <si>
    <t>801</t>
  </si>
  <si>
    <t xml:space="preserve">Department Of Small Business Services </t>
  </si>
  <si>
    <t>00251</t>
  </si>
  <si>
    <t>Construction Permits</t>
  </si>
  <si>
    <t>00325</t>
  </si>
  <si>
    <t>Privileges - Other</t>
  </si>
  <si>
    <t>128</t>
  </si>
  <si>
    <t xml:space="preserve">Office Of Criminal Justice </t>
  </si>
  <si>
    <t>226</t>
  </si>
  <si>
    <t xml:space="preserve">Commission On Human Rights </t>
  </si>
  <si>
    <t>826</t>
  </si>
  <si>
    <t xml:space="preserve">Department Of Environmental Protection </t>
  </si>
  <si>
    <t>00848</t>
  </si>
  <si>
    <t>Wireless /cell Phone Surcharges</t>
  </si>
  <si>
    <t>55035</t>
  </si>
  <si>
    <t>Prior Year Fema Reimbursement</t>
  </si>
  <si>
    <t>55036</t>
  </si>
  <si>
    <t>Fema Reimbursement</t>
  </si>
  <si>
    <t>56001</t>
  </si>
  <si>
    <t>Interest Income - Other</t>
  </si>
  <si>
    <t>56002</t>
  </si>
  <si>
    <t>Interest Income- Sales Tax</t>
  </si>
  <si>
    <t>56003</t>
  </si>
  <si>
    <t>Charges for Services Subtotal</t>
  </si>
  <si>
    <t>Water and Sewage Charges Subtotal</t>
  </si>
  <si>
    <t>Unrestricted Aid</t>
  </si>
  <si>
    <t>-</t>
  </si>
  <si>
    <t>UNRESTRICTED AID TOTAL</t>
  </si>
  <si>
    <t>UNRESTRICTED AID</t>
  </si>
  <si>
    <t>Interest Income</t>
  </si>
  <si>
    <t>Interest Income Subtotal</t>
  </si>
  <si>
    <t>Unincorporated Business Inc Tax</t>
  </si>
  <si>
    <t>Conveyance Of Real Property Tax</t>
  </si>
  <si>
    <t>Fines - PVB</t>
  </si>
  <si>
    <t>Fines - ECB</t>
  </si>
  <si>
    <t>Interest-Debt Service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</si>
</sst>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20" applyFont="1">
      <alignment/>
      <protection/>
    </xf>
    <xf numFmtId="164" fontId="3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Border="1"/>
    <xf numFmtId="0" fontId="4" fillId="0" borderId="1" xfId="0" applyNumberFormat="1" applyFont="1" applyFill="1" applyBorder="1" applyAlignment="1">
      <alignment horizontal="left" vertical="center"/>
    </xf>
    <xf numFmtId="5" fontId="2" fillId="0" borderId="1" xfId="18" applyNumberFormat="1" applyFont="1" applyBorder="1"/>
    <xf numFmtId="0" fontId="4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9" fillId="0" borderId="0" xfId="0" applyFont="1" applyAlignment="1">
      <alignment vertical="center"/>
    </xf>
    <xf numFmtId="164" fontId="6" fillId="0" borderId="0" xfId="1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5" fillId="0" borderId="0" xfId="18" applyNumberFormat="1" applyFont="1" applyFill="1" applyBorder="1" applyAlignment="1">
      <alignment horizontal="right" vertical="center" wrapText="1"/>
    </xf>
    <xf numFmtId="164" fontId="5" fillId="0" borderId="0" xfId="18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5" fontId="6" fillId="0" borderId="1" xfId="18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0" applyFont="1" applyBorder="1" applyAlignment="1">
      <alignment vertical="center"/>
    </xf>
    <xf numFmtId="0" fontId="3" fillId="0" borderId="0" xfId="20" applyFont="1" applyFill="1">
      <alignment/>
      <protection/>
    </xf>
    <xf numFmtId="0" fontId="10" fillId="0" borderId="0" xfId="20" applyFont="1">
      <alignment/>
      <protection/>
    </xf>
    <xf numFmtId="0" fontId="9" fillId="0" borderId="0" xfId="0" applyFont="1"/>
    <xf numFmtId="5" fontId="4" fillId="0" borderId="1" xfId="18" applyNumberFormat="1" applyFont="1" applyBorder="1"/>
    <xf numFmtId="0" fontId="1" fillId="0" borderId="0" xfId="20">
      <alignment/>
      <protection/>
    </xf>
    <xf numFmtId="3" fontId="1" fillId="0" borderId="0" xfId="20" applyNumberFormat="1">
      <alignment/>
      <protection/>
    </xf>
    <xf numFmtId="0" fontId="11" fillId="0" borderId="0" xfId="20" applyFont="1">
      <alignment/>
      <protection/>
    </xf>
    <xf numFmtId="0" fontId="1" fillId="0" borderId="2" xfId="20" applyBorder="1">
      <alignment/>
      <protection/>
    </xf>
    <xf numFmtId="0" fontId="12" fillId="0" borderId="0" xfId="20" applyFont="1">
      <alignment/>
      <protection/>
    </xf>
    <xf numFmtId="5" fontId="12" fillId="0" borderId="0" xfId="20" applyNumberFormat="1" applyFont="1">
      <alignment/>
      <protection/>
    </xf>
    <xf numFmtId="37" fontId="1" fillId="0" borderId="0" xfId="20" applyNumberFormat="1">
      <alignment/>
      <protection/>
    </xf>
    <xf numFmtId="37" fontId="1" fillId="0" borderId="2" xfId="20" applyNumberFormat="1" applyBorder="1">
      <alignment/>
      <protection/>
    </xf>
    <xf numFmtId="5" fontId="1" fillId="0" borderId="0" xfId="20" applyNumberFormat="1">
      <alignment/>
      <protection/>
    </xf>
    <xf numFmtId="37" fontId="12" fillId="0" borderId="0" xfId="20" applyNumberFormat="1" applyFont="1">
      <alignment/>
      <protection/>
    </xf>
    <xf numFmtId="0" fontId="1" fillId="0" borderId="0" xfId="20" applyFont="1">
      <alignment/>
      <protection/>
    </xf>
    <xf numFmtId="5" fontId="1" fillId="0" borderId="2" xfId="20" applyNumberFormat="1" applyBorder="1">
      <alignment/>
      <protection/>
    </xf>
    <xf numFmtId="5" fontId="11" fillId="0" borderId="0" xfId="20" applyNumberFormat="1" applyFont="1">
      <alignment/>
      <protection/>
    </xf>
    <xf numFmtId="5" fontId="6" fillId="0" borderId="0" xfId="18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6" fillId="0" borderId="2" xfId="18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workbookViewId="0" topLeftCell="B1">
      <pane ySplit="1" topLeftCell="A2" activePane="bottomLeft" state="frozen"/>
      <selection pane="bottomLeft" activeCell="C15" sqref="C15"/>
    </sheetView>
  </sheetViews>
  <sheetFormatPr defaultColWidth="9.140625" defaultRowHeight="15" outlineLevelRow="2"/>
  <cols>
    <col min="1" max="1" width="9.140625" style="3" hidden="1" customWidth="1"/>
    <col min="2" max="2" width="8.140625" style="3" customWidth="1"/>
    <col min="3" max="3" width="49.57421875" style="3" bestFit="1" customWidth="1"/>
    <col min="4" max="4" width="40.140625" style="3" bestFit="1" customWidth="1"/>
    <col min="5" max="5" width="32.57421875" style="3" bestFit="1" customWidth="1"/>
    <col min="6" max="6" width="17.140625" style="3" customWidth="1"/>
    <col min="7" max="7" width="9.140625" style="2" customWidth="1"/>
    <col min="8" max="234" width="9.140625" style="3" customWidth="1"/>
    <col min="235" max="235" width="86.00390625" style="3" bestFit="1" customWidth="1"/>
    <col min="236" max="236" width="9.140625" style="3" customWidth="1"/>
    <col min="237" max="237" width="28.00390625" style="3" customWidth="1"/>
    <col min="238" max="238" width="9.140625" style="3" customWidth="1"/>
    <col min="239" max="240" width="41.140625" style="3" customWidth="1"/>
    <col min="241" max="241" width="50.8515625" style="3" customWidth="1"/>
    <col min="242" max="242" width="40.140625" style="3" customWidth="1"/>
    <col min="243" max="243" width="15.421875" style="3" customWidth="1"/>
    <col min="244" max="244" width="45.140625" style="3" customWidth="1"/>
    <col min="245" max="247" width="41.140625" style="3" customWidth="1"/>
    <col min="248" max="490" width="9.140625" style="3" customWidth="1"/>
    <col min="491" max="491" width="86.00390625" style="3" bestFit="1" customWidth="1"/>
    <col min="492" max="492" width="9.140625" style="3" customWidth="1"/>
    <col min="493" max="493" width="28.00390625" style="3" customWidth="1"/>
    <col min="494" max="494" width="9.140625" style="3" customWidth="1"/>
    <col min="495" max="496" width="41.140625" style="3" customWidth="1"/>
    <col min="497" max="497" width="50.8515625" style="3" customWidth="1"/>
    <col min="498" max="498" width="40.140625" style="3" customWidth="1"/>
    <col min="499" max="499" width="15.421875" style="3" customWidth="1"/>
    <col min="500" max="500" width="45.140625" style="3" customWidth="1"/>
    <col min="501" max="503" width="41.140625" style="3" customWidth="1"/>
    <col min="504" max="746" width="9.140625" style="3" customWidth="1"/>
    <col min="747" max="747" width="86.00390625" style="3" bestFit="1" customWidth="1"/>
    <col min="748" max="748" width="9.140625" style="3" customWidth="1"/>
    <col min="749" max="749" width="28.00390625" style="3" customWidth="1"/>
    <col min="750" max="750" width="9.140625" style="3" customWidth="1"/>
    <col min="751" max="752" width="41.140625" style="3" customWidth="1"/>
    <col min="753" max="753" width="50.8515625" style="3" customWidth="1"/>
    <col min="754" max="754" width="40.140625" style="3" customWidth="1"/>
    <col min="755" max="755" width="15.421875" style="3" customWidth="1"/>
    <col min="756" max="756" width="45.140625" style="3" customWidth="1"/>
    <col min="757" max="759" width="41.140625" style="3" customWidth="1"/>
    <col min="760" max="1002" width="9.140625" style="3" customWidth="1"/>
    <col min="1003" max="1003" width="86.00390625" style="3" bestFit="1" customWidth="1"/>
    <col min="1004" max="1004" width="9.140625" style="3" customWidth="1"/>
    <col min="1005" max="1005" width="28.00390625" style="3" customWidth="1"/>
    <col min="1006" max="1006" width="9.140625" style="3" customWidth="1"/>
    <col min="1007" max="1008" width="41.140625" style="3" customWidth="1"/>
    <col min="1009" max="1009" width="50.8515625" style="3" customWidth="1"/>
    <col min="1010" max="1010" width="40.140625" style="3" customWidth="1"/>
    <col min="1011" max="1011" width="15.421875" style="3" customWidth="1"/>
    <col min="1012" max="1012" width="45.140625" style="3" customWidth="1"/>
    <col min="1013" max="1015" width="41.140625" style="3" customWidth="1"/>
    <col min="1016" max="1258" width="9.140625" style="3" customWidth="1"/>
    <col min="1259" max="1259" width="86.00390625" style="3" bestFit="1" customWidth="1"/>
    <col min="1260" max="1260" width="9.140625" style="3" customWidth="1"/>
    <col min="1261" max="1261" width="28.00390625" style="3" customWidth="1"/>
    <col min="1262" max="1262" width="9.140625" style="3" customWidth="1"/>
    <col min="1263" max="1264" width="41.140625" style="3" customWidth="1"/>
    <col min="1265" max="1265" width="50.8515625" style="3" customWidth="1"/>
    <col min="1266" max="1266" width="40.140625" style="3" customWidth="1"/>
    <col min="1267" max="1267" width="15.421875" style="3" customWidth="1"/>
    <col min="1268" max="1268" width="45.140625" style="3" customWidth="1"/>
    <col min="1269" max="1271" width="41.140625" style="3" customWidth="1"/>
    <col min="1272" max="1514" width="9.140625" style="3" customWidth="1"/>
    <col min="1515" max="1515" width="86.00390625" style="3" bestFit="1" customWidth="1"/>
    <col min="1516" max="1516" width="9.140625" style="3" customWidth="1"/>
    <col min="1517" max="1517" width="28.00390625" style="3" customWidth="1"/>
    <col min="1518" max="1518" width="9.140625" style="3" customWidth="1"/>
    <col min="1519" max="1520" width="41.140625" style="3" customWidth="1"/>
    <col min="1521" max="1521" width="50.8515625" style="3" customWidth="1"/>
    <col min="1522" max="1522" width="40.140625" style="3" customWidth="1"/>
    <col min="1523" max="1523" width="15.421875" style="3" customWidth="1"/>
    <col min="1524" max="1524" width="45.140625" style="3" customWidth="1"/>
    <col min="1525" max="1527" width="41.140625" style="3" customWidth="1"/>
    <col min="1528" max="1770" width="9.140625" style="3" customWidth="1"/>
    <col min="1771" max="1771" width="86.00390625" style="3" bestFit="1" customWidth="1"/>
    <col min="1772" max="1772" width="9.140625" style="3" customWidth="1"/>
    <col min="1773" max="1773" width="28.00390625" style="3" customWidth="1"/>
    <col min="1774" max="1774" width="9.140625" style="3" customWidth="1"/>
    <col min="1775" max="1776" width="41.140625" style="3" customWidth="1"/>
    <col min="1777" max="1777" width="50.8515625" style="3" customWidth="1"/>
    <col min="1778" max="1778" width="40.140625" style="3" customWidth="1"/>
    <col min="1779" max="1779" width="15.421875" style="3" customWidth="1"/>
    <col min="1780" max="1780" width="45.140625" style="3" customWidth="1"/>
    <col min="1781" max="1783" width="41.140625" style="3" customWidth="1"/>
    <col min="1784" max="2026" width="9.140625" style="3" customWidth="1"/>
    <col min="2027" max="2027" width="86.00390625" style="3" bestFit="1" customWidth="1"/>
    <col min="2028" max="2028" width="9.140625" style="3" customWidth="1"/>
    <col min="2029" max="2029" width="28.00390625" style="3" customWidth="1"/>
    <col min="2030" max="2030" width="9.140625" style="3" customWidth="1"/>
    <col min="2031" max="2032" width="41.140625" style="3" customWidth="1"/>
    <col min="2033" max="2033" width="50.8515625" style="3" customWidth="1"/>
    <col min="2034" max="2034" width="40.140625" style="3" customWidth="1"/>
    <col min="2035" max="2035" width="15.421875" style="3" customWidth="1"/>
    <col min="2036" max="2036" width="45.140625" style="3" customWidth="1"/>
    <col min="2037" max="2039" width="41.140625" style="3" customWidth="1"/>
    <col min="2040" max="2282" width="9.140625" style="3" customWidth="1"/>
    <col min="2283" max="2283" width="86.00390625" style="3" bestFit="1" customWidth="1"/>
    <col min="2284" max="2284" width="9.140625" style="3" customWidth="1"/>
    <col min="2285" max="2285" width="28.00390625" style="3" customWidth="1"/>
    <col min="2286" max="2286" width="9.140625" style="3" customWidth="1"/>
    <col min="2287" max="2288" width="41.140625" style="3" customWidth="1"/>
    <col min="2289" max="2289" width="50.8515625" style="3" customWidth="1"/>
    <col min="2290" max="2290" width="40.140625" style="3" customWidth="1"/>
    <col min="2291" max="2291" width="15.421875" style="3" customWidth="1"/>
    <col min="2292" max="2292" width="45.140625" style="3" customWidth="1"/>
    <col min="2293" max="2295" width="41.140625" style="3" customWidth="1"/>
    <col min="2296" max="2538" width="9.140625" style="3" customWidth="1"/>
    <col min="2539" max="2539" width="86.00390625" style="3" bestFit="1" customWidth="1"/>
    <col min="2540" max="2540" width="9.140625" style="3" customWidth="1"/>
    <col min="2541" max="2541" width="28.00390625" style="3" customWidth="1"/>
    <col min="2542" max="2542" width="9.140625" style="3" customWidth="1"/>
    <col min="2543" max="2544" width="41.140625" style="3" customWidth="1"/>
    <col min="2545" max="2545" width="50.8515625" style="3" customWidth="1"/>
    <col min="2546" max="2546" width="40.140625" style="3" customWidth="1"/>
    <col min="2547" max="2547" width="15.421875" style="3" customWidth="1"/>
    <col min="2548" max="2548" width="45.140625" style="3" customWidth="1"/>
    <col min="2549" max="2551" width="41.140625" style="3" customWidth="1"/>
    <col min="2552" max="2794" width="9.140625" style="3" customWidth="1"/>
    <col min="2795" max="2795" width="86.00390625" style="3" bestFit="1" customWidth="1"/>
    <col min="2796" max="2796" width="9.140625" style="3" customWidth="1"/>
    <col min="2797" max="2797" width="28.00390625" style="3" customWidth="1"/>
    <col min="2798" max="2798" width="9.140625" style="3" customWidth="1"/>
    <col min="2799" max="2800" width="41.140625" style="3" customWidth="1"/>
    <col min="2801" max="2801" width="50.8515625" style="3" customWidth="1"/>
    <col min="2802" max="2802" width="40.140625" style="3" customWidth="1"/>
    <col min="2803" max="2803" width="15.421875" style="3" customWidth="1"/>
    <col min="2804" max="2804" width="45.140625" style="3" customWidth="1"/>
    <col min="2805" max="2807" width="41.140625" style="3" customWidth="1"/>
    <col min="2808" max="3050" width="9.140625" style="3" customWidth="1"/>
    <col min="3051" max="3051" width="86.00390625" style="3" bestFit="1" customWidth="1"/>
    <col min="3052" max="3052" width="9.140625" style="3" customWidth="1"/>
    <col min="3053" max="3053" width="28.00390625" style="3" customWidth="1"/>
    <col min="3054" max="3054" width="9.140625" style="3" customWidth="1"/>
    <col min="3055" max="3056" width="41.140625" style="3" customWidth="1"/>
    <col min="3057" max="3057" width="50.8515625" style="3" customWidth="1"/>
    <col min="3058" max="3058" width="40.140625" style="3" customWidth="1"/>
    <col min="3059" max="3059" width="15.421875" style="3" customWidth="1"/>
    <col min="3060" max="3060" width="45.140625" style="3" customWidth="1"/>
    <col min="3061" max="3063" width="41.140625" style="3" customWidth="1"/>
    <col min="3064" max="3306" width="9.140625" style="3" customWidth="1"/>
    <col min="3307" max="3307" width="86.00390625" style="3" bestFit="1" customWidth="1"/>
    <col min="3308" max="3308" width="9.140625" style="3" customWidth="1"/>
    <col min="3309" max="3309" width="28.00390625" style="3" customWidth="1"/>
    <col min="3310" max="3310" width="9.140625" style="3" customWidth="1"/>
    <col min="3311" max="3312" width="41.140625" style="3" customWidth="1"/>
    <col min="3313" max="3313" width="50.8515625" style="3" customWidth="1"/>
    <col min="3314" max="3314" width="40.140625" style="3" customWidth="1"/>
    <col min="3315" max="3315" width="15.421875" style="3" customWidth="1"/>
    <col min="3316" max="3316" width="45.140625" style="3" customWidth="1"/>
    <col min="3317" max="3319" width="41.140625" style="3" customWidth="1"/>
    <col min="3320" max="3562" width="9.140625" style="3" customWidth="1"/>
    <col min="3563" max="3563" width="86.00390625" style="3" bestFit="1" customWidth="1"/>
    <col min="3564" max="3564" width="9.140625" style="3" customWidth="1"/>
    <col min="3565" max="3565" width="28.00390625" style="3" customWidth="1"/>
    <col min="3566" max="3566" width="9.140625" style="3" customWidth="1"/>
    <col min="3567" max="3568" width="41.140625" style="3" customWidth="1"/>
    <col min="3569" max="3569" width="50.8515625" style="3" customWidth="1"/>
    <col min="3570" max="3570" width="40.140625" style="3" customWidth="1"/>
    <col min="3571" max="3571" width="15.421875" style="3" customWidth="1"/>
    <col min="3572" max="3572" width="45.140625" style="3" customWidth="1"/>
    <col min="3573" max="3575" width="41.140625" style="3" customWidth="1"/>
    <col min="3576" max="3818" width="9.140625" style="3" customWidth="1"/>
    <col min="3819" max="3819" width="86.00390625" style="3" bestFit="1" customWidth="1"/>
    <col min="3820" max="3820" width="9.140625" style="3" customWidth="1"/>
    <col min="3821" max="3821" width="28.00390625" style="3" customWidth="1"/>
    <col min="3822" max="3822" width="9.140625" style="3" customWidth="1"/>
    <col min="3823" max="3824" width="41.140625" style="3" customWidth="1"/>
    <col min="3825" max="3825" width="50.8515625" style="3" customWidth="1"/>
    <col min="3826" max="3826" width="40.140625" style="3" customWidth="1"/>
    <col min="3827" max="3827" width="15.421875" style="3" customWidth="1"/>
    <col min="3828" max="3828" width="45.140625" style="3" customWidth="1"/>
    <col min="3829" max="3831" width="41.140625" style="3" customWidth="1"/>
    <col min="3832" max="4074" width="9.140625" style="3" customWidth="1"/>
    <col min="4075" max="4075" width="86.00390625" style="3" bestFit="1" customWidth="1"/>
    <col min="4076" max="4076" width="9.140625" style="3" customWidth="1"/>
    <col min="4077" max="4077" width="28.00390625" style="3" customWidth="1"/>
    <col min="4078" max="4078" width="9.140625" style="3" customWidth="1"/>
    <col min="4079" max="4080" width="41.140625" style="3" customWidth="1"/>
    <col min="4081" max="4081" width="50.8515625" style="3" customWidth="1"/>
    <col min="4082" max="4082" width="40.140625" style="3" customWidth="1"/>
    <col min="4083" max="4083" width="15.421875" style="3" customWidth="1"/>
    <col min="4084" max="4084" width="45.140625" style="3" customWidth="1"/>
    <col min="4085" max="4087" width="41.140625" style="3" customWidth="1"/>
    <col min="4088" max="4330" width="9.140625" style="3" customWidth="1"/>
    <col min="4331" max="4331" width="86.00390625" style="3" bestFit="1" customWidth="1"/>
    <col min="4332" max="4332" width="9.140625" style="3" customWidth="1"/>
    <col min="4333" max="4333" width="28.00390625" style="3" customWidth="1"/>
    <col min="4334" max="4334" width="9.140625" style="3" customWidth="1"/>
    <col min="4335" max="4336" width="41.140625" style="3" customWidth="1"/>
    <col min="4337" max="4337" width="50.8515625" style="3" customWidth="1"/>
    <col min="4338" max="4338" width="40.140625" style="3" customWidth="1"/>
    <col min="4339" max="4339" width="15.421875" style="3" customWidth="1"/>
    <col min="4340" max="4340" width="45.140625" style="3" customWidth="1"/>
    <col min="4341" max="4343" width="41.140625" style="3" customWidth="1"/>
    <col min="4344" max="4586" width="9.140625" style="3" customWidth="1"/>
    <col min="4587" max="4587" width="86.00390625" style="3" bestFit="1" customWidth="1"/>
    <col min="4588" max="4588" width="9.140625" style="3" customWidth="1"/>
    <col min="4589" max="4589" width="28.00390625" style="3" customWidth="1"/>
    <col min="4590" max="4590" width="9.140625" style="3" customWidth="1"/>
    <col min="4591" max="4592" width="41.140625" style="3" customWidth="1"/>
    <col min="4593" max="4593" width="50.8515625" style="3" customWidth="1"/>
    <col min="4594" max="4594" width="40.140625" style="3" customWidth="1"/>
    <col min="4595" max="4595" width="15.421875" style="3" customWidth="1"/>
    <col min="4596" max="4596" width="45.140625" style="3" customWidth="1"/>
    <col min="4597" max="4599" width="41.140625" style="3" customWidth="1"/>
    <col min="4600" max="4842" width="9.140625" style="3" customWidth="1"/>
    <col min="4843" max="4843" width="86.00390625" style="3" bestFit="1" customWidth="1"/>
    <col min="4844" max="4844" width="9.140625" style="3" customWidth="1"/>
    <col min="4845" max="4845" width="28.00390625" style="3" customWidth="1"/>
    <col min="4846" max="4846" width="9.140625" style="3" customWidth="1"/>
    <col min="4847" max="4848" width="41.140625" style="3" customWidth="1"/>
    <col min="4849" max="4849" width="50.8515625" style="3" customWidth="1"/>
    <col min="4850" max="4850" width="40.140625" style="3" customWidth="1"/>
    <col min="4851" max="4851" width="15.421875" style="3" customWidth="1"/>
    <col min="4852" max="4852" width="45.140625" style="3" customWidth="1"/>
    <col min="4853" max="4855" width="41.140625" style="3" customWidth="1"/>
    <col min="4856" max="5098" width="9.140625" style="3" customWidth="1"/>
    <col min="5099" max="5099" width="86.00390625" style="3" bestFit="1" customWidth="1"/>
    <col min="5100" max="5100" width="9.140625" style="3" customWidth="1"/>
    <col min="5101" max="5101" width="28.00390625" style="3" customWidth="1"/>
    <col min="5102" max="5102" width="9.140625" style="3" customWidth="1"/>
    <col min="5103" max="5104" width="41.140625" style="3" customWidth="1"/>
    <col min="5105" max="5105" width="50.8515625" style="3" customWidth="1"/>
    <col min="5106" max="5106" width="40.140625" style="3" customWidth="1"/>
    <col min="5107" max="5107" width="15.421875" style="3" customWidth="1"/>
    <col min="5108" max="5108" width="45.140625" style="3" customWidth="1"/>
    <col min="5109" max="5111" width="41.140625" style="3" customWidth="1"/>
    <col min="5112" max="5354" width="9.140625" style="3" customWidth="1"/>
    <col min="5355" max="5355" width="86.00390625" style="3" bestFit="1" customWidth="1"/>
    <col min="5356" max="5356" width="9.140625" style="3" customWidth="1"/>
    <col min="5357" max="5357" width="28.00390625" style="3" customWidth="1"/>
    <col min="5358" max="5358" width="9.140625" style="3" customWidth="1"/>
    <col min="5359" max="5360" width="41.140625" style="3" customWidth="1"/>
    <col min="5361" max="5361" width="50.8515625" style="3" customWidth="1"/>
    <col min="5362" max="5362" width="40.140625" style="3" customWidth="1"/>
    <col min="5363" max="5363" width="15.421875" style="3" customWidth="1"/>
    <col min="5364" max="5364" width="45.140625" style="3" customWidth="1"/>
    <col min="5365" max="5367" width="41.140625" style="3" customWidth="1"/>
    <col min="5368" max="5610" width="9.140625" style="3" customWidth="1"/>
    <col min="5611" max="5611" width="86.00390625" style="3" bestFit="1" customWidth="1"/>
    <col min="5612" max="5612" width="9.140625" style="3" customWidth="1"/>
    <col min="5613" max="5613" width="28.00390625" style="3" customWidth="1"/>
    <col min="5614" max="5614" width="9.140625" style="3" customWidth="1"/>
    <col min="5615" max="5616" width="41.140625" style="3" customWidth="1"/>
    <col min="5617" max="5617" width="50.8515625" style="3" customWidth="1"/>
    <col min="5618" max="5618" width="40.140625" style="3" customWidth="1"/>
    <col min="5619" max="5619" width="15.421875" style="3" customWidth="1"/>
    <col min="5620" max="5620" width="45.140625" style="3" customWidth="1"/>
    <col min="5621" max="5623" width="41.140625" style="3" customWidth="1"/>
    <col min="5624" max="5866" width="9.140625" style="3" customWidth="1"/>
    <col min="5867" max="5867" width="86.00390625" style="3" bestFit="1" customWidth="1"/>
    <col min="5868" max="5868" width="9.140625" style="3" customWidth="1"/>
    <col min="5869" max="5869" width="28.00390625" style="3" customWidth="1"/>
    <col min="5870" max="5870" width="9.140625" style="3" customWidth="1"/>
    <col min="5871" max="5872" width="41.140625" style="3" customWidth="1"/>
    <col min="5873" max="5873" width="50.8515625" style="3" customWidth="1"/>
    <col min="5874" max="5874" width="40.140625" style="3" customWidth="1"/>
    <col min="5875" max="5875" width="15.421875" style="3" customWidth="1"/>
    <col min="5876" max="5876" width="45.140625" style="3" customWidth="1"/>
    <col min="5877" max="5879" width="41.140625" style="3" customWidth="1"/>
    <col min="5880" max="6122" width="9.140625" style="3" customWidth="1"/>
    <col min="6123" max="6123" width="86.00390625" style="3" bestFit="1" customWidth="1"/>
    <col min="6124" max="6124" width="9.140625" style="3" customWidth="1"/>
    <col min="6125" max="6125" width="28.00390625" style="3" customWidth="1"/>
    <col min="6126" max="6126" width="9.140625" style="3" customWidth="1"/>
    <col min="6127" max="6128" width="41.140625" style="3" customWidth="1"/>
    <col min="6129" max="6129" width="50.8515625" style="3" customWidth="1"/>
    <col min="6130" max="6130" width="40.140625" style="3" customWidth="1"/>
    <col min="6131" max="6131" width="15.421875" style="3" customWidth="1"/>
    <col min="6132" max="6132" width="45.140625" style="3" customWidth="1"/>
    <col min="6133" max="6135" width="41.140625" style="3" customWidth="1"/>
    <col min="6136" max="6378" width="9.140625" style="3" customWidth="1"/>
    <col min="6379" max="6379" width="86.00390625" style="3" bestFit="1" customWidth="1"/>
    <col min="6380" max="6380" width="9.140625" style="3" customWidth="1"/>
    <col min="6381" max="6381" width="28.00390625" style="3" customWidth="1"/>
    <col min="6382" max="6382" width="9.140625" style="3" customWidth="1"/>
    <col min="6383" max="6384" width="41.140625" style="3" customWidth="1"/>
    <col min="6385" max="6385" width="50.8515625" style="3" customWidth="1"/>
    <col min="6386" max="6386" width="40.140625" style="3" customWidth="1"/>
    <col min="6387" max="6387" width="15.421875" style="3" customWidth="1"/>
    <col min="6388" max="6388" width="45.140625" style="3" customWidth="1"/>
    <col min="6389" max="6391" width="41.140625" style="3" customWidth="1"/>
    <col min="6392" max="6634" width="9.140625" style="3" customWidth="1"/>
    <col min="6635" max="6635" width="86.00390625" style="3" bestFit="1" customWidth="1"/>
    <col min="6636" max="6636" width="9.140625" style="3" customWidth="1"/>
    <col min="6637" max="6637" width="28.00390625" style="3" customWidth="1"/>
    <col min="6638" max="6638" width="9.140625" style="3" customWidth="1"/>
    <col min="6639" max="6640" width="41.140625" style="3" customWidth="1"/>
    <col min="6641" max="6641" width="50.8515625" style="3" customWidth="1"/>
    <col min="6642" max="6642" width="40.140625" style="3" customWidth="1"/>
    <col min="6643" max="6643" width="15.421875" style="3" customWidth="1"/>
    <col min="6644" max="6644" width="45.140625" style="3" customWidth="1"/>
    <col min="6645" max="6647" width="41.140625" style="3" customWidth="1"/>
    <col min="6648" max="6890" width="9.140625" style="3" customWidth="1"/>
    <col min="6891" max="6891" width="86.00390625" style="3" bestFit="1" customWidth="1"/>
    <col min="6892" max="6892" width="9.140625" style="3" customWidth="1"/>
    <col min="6893" max="6893" width="28.00390625" style="3" customWidth="1"/>
    <col min="6894" max="6894" width="9.140625" style="3" customWidth="1"/>
    <col min="6895" max="6896" width="41.140625" style="3" customWidth="1"/>
    <col min="6897" max="6897" width="50.8515625" style="3" customWidth="1"/>
    <col min="6898" max="6898" width="40.140625" style="3" customWidth="1"/>
    <col min="6899" max="6899" width="15.421875" style="3" customWidth="1"/>
    <col min="6900" max="6900" width="45.140625" style="3" customWidth="1"/>
    <col min="6901" max="6903" width="41.140625" style="3" customWidth="1"/>
    <col min="6904" max="7146" width="9.140625" style="3" customWidth="1"/>
    <col min="7147" max="7147" width="86.00390625" style="3" bestFit="1" customWidth="1"/>
    <col min="7148" max="7148" width="9.140625" style="3" customWidth="1"/>
    <col min="7149" max="7149" width="28.00390625" style="3" customWidth="1"/>
    <col min="7150" max="7150" width="9.140625" style="3" customWidth="1"/>
    <col min="7151" max="7152" width="41.140625" style="3" customWidth="1"/>
    <col min="7153" max="7153" width="50.8515625" style="3" customWidth="1"/>
    <col min="7154" max="7154" width="40.140625" style="3" customWidth="1"/>
    <col min="7155" max="7155" width="15.421875" style="3" customWidth="1"/>
    <col min="7156" max="7156" width="45.140625" style="3" customWidth="1"/>
    <col min="7157" max="7159" width="41.140625" style="3" customWidth="1"/>
    <col min="7160" max="7402" width="9.140625" style="3" customWidth="1"/>
    <col min="7403" max="7403" width="86.00390625" style="3" bestFit="1" customWidth="1"/>
    <col min="7404" max="7404" width="9.140625" style="3" customWidth="1"/>
    <col min="7405" max="7405" width="28.00390625" style="3" customWidth="1"/>
    <col min="7406" max="7406" width="9.140625" style="3" customWidth="1"/>
    <col min="7407" max="7408" width="41.140625" style="3" customWidth="1"/>
    <col min="7409" max="7409" width="50.8515625" style="3" customWidth="1"/>
    <col min="7410" max="7410" width="40.140625" style="3" customWidth="1"/>
    <col min="7411" max="7411" width="15.421875" style="3" customWidth="1"/>
    <col min="7412" max="7412" width="45.140625" style="3" customWidth="1"/>
    <col min="7413" max="7415" width="41.140625" style="3" customWidth="1"/>
    <col min="7416" max="7658" width="9.140625" style="3" customWidth="1"/>
    <col min="7659" max="7659" width="86.00390625" style="3" bestFit="1" customWidth="1"/>
    <col min="7660" max="7660" width="9.140625" style="3" customWidth="1"/>
    <col min="7661" max="7661" width="28.00390625" style="3" customWidth="1"/>
    <col min="7662" max="7662" width="9.140625" style="3" customWidth="1"/>
    <col min="7663" max="7664" width="41.140625" style="3" customWidth="1"/>
    <col min="7665" max="7665" width="50.8515625" style="3" customWidth="1"/>
    <col min="7666" max="7666" width="40.140625" style="3" customWidth="1"/>
    <col min="7667" max="7667" width="15.421875" style="3" customWidth="1"/>
    <col min="7668" max="7668" width="45.140625" style="3" customWidth="1"/>
    <col min="7669" max="7671" width="41.140625" style="3" customWidth="1"/>
    <col min="7672" max="7914" width="9.140625" style="3" customWidth="1"/>
    <col min="7915" max="7915" width="86.00390625" style="3" bestFit="1" customWidth="1"/>
    <col min="7916" max="7916" width="9.140625" style="3" customWidth="1"/>
    <col min="7917" max="7917" width="28.00390625" style="3" customWidth="1"/>
    <col min="7918" max="7918" width="9.140625" style="3" customWidth="1"/>
    <col min="7919" max="7920" width="41.140625" style="3" customWidth="1"/>
    <col min="7921" max="7921" width="50.8515625" style="3" customWidth="1"/>
    <col min="7922" max="7922" width="40.140625" style="3" customWidth="1"/>
    <col min="7923" max="7923" width="15.421875" style="3" customWidth="1"/>
    <col min="7924" max="7924" width="45.140625" style="3" customWidth="1"/>
    <col min="7925" max="7927" width="41.140625" style="3" customWidth="1"/>
    <col min="7928" max="8170" width="9.140625" style="3" customWidth="1"/>
    <col min="8171" max="8171" width="86.00390625" style="3" bestFit="1" customWidth="1"/>
    <col min="8172" max="8172" width="9.140625" style="3" customWidth="1"/>
    <col min="8173" max="8173" width="28.00390625" style="3" customWidth="1"/>
    <col min="8174" max="8174" width="9.140625" style="3" customWidth="1"/>
    <col min="8175" max="8176" width="41.140625" style="3" customWidth="1"/>
    <col min="8177" max="8177" width="50.8515625" style="3" customWidth="1"/>
    <col min="8178" max="8178" width="40.140625" style="3" customWidth="1"/>
    <col min="8179" max="8179" width="15.421875" style="3" customWidth="1"/>
    <col min="8180" max="8180" width="45.140625" style="3" customWidth="1"/>
    <col min="8181" max="8183" width="41.140625" style="3" customWidth="1"/>
    <col min="8184" max="8426" width="9.140625" style="3" customWidth="1"/>
    <col min="8427" max="8427" width="86.00390625" style="3" bestFit="1" customWidth="1"/>
    <col min="8428" max="8428" width="9.140625" style="3" customWidth="1"/>
    <col min="8429" max="8429" width="28.00390625" style="3" customWidth="1"/>
    <col min="8430" max="8430" width="9.140625" style="3" customWidth="1"/>
    <col min="8431" max="8432" width="41.140625" style="3" customWidth="1"/>
    <col min="8433" max="8433" width="50.8515625" style="3" customWidth="1"/>
    <col min="8434" max="8434" width="40.140625" style="3" customWidth="1"/>
    <col min="8435" max="8435" width="15.421875" style="3" customWidth="1"/>
    <col min="8436" max="8436" width="45.140625" style="3" customWidth="1"/>
    <col min="8437" max="8439" width="41.140625" style="3" customWidth="1"/>
    <col min="8440" max="8682" width="9.140625" style="3" customWidth="1"/>
    <col min="8683" max="8683" width="86.00390625" style="3" bestFit="1" customWidth="1"/>
    <col min="8684" max="8684" width="9.140625" style="3" customWidth="1"/>
    <col min="8685" max="8685" width="28.00390625" style="3" customWidth="1"/>
    <col min="8686" max="8686" width="9.140625" style="3" customWidth="1"/>
    <col min="8687" max="8688" width="41.140625" style="3" customWidth="1"/>
    <col min="8689" max="8689" width="50.8515625" style="3" customWidth="1"/>
    <col min="8690" max="8690" width="40.140625" style="3" customWidth="1"/>
    <col min="8691" max="8691" width="15.421875" style="3" customWidth="1"/>
    <col min="8692" max="8692" width="45.140625" style="3" customWidth="1"/>
    <col min="8693" max="8695" width="41.140625" style="3" customWidth="1"/>
    <col min="8696" max="8938" width="9.140625" style="3" customWidth="1"/>
    <col min="8939" max="8939" width="86.00390625" style="3" bestFit="1" customWidth="1"/>
    <col min="8940" max="8940" width="9.140625" style="3" customWidth="1"/>
    <col min="8941" max="8941" width="28.00390625" style="3" customWidth="1"/>
    <col min="8942" max="8942" width="9.140625" style="3" customWidth="1"/>
    <col min="8943" max="8944" width="41.140625" style="3" customWidth="1"/>
    <col min="8945" max="8945" width="50.8515625" style="3" customWidth="1"/>
    <col min="8946" max="8946" width="40.140625" style="3" customWidth="1"/>
    <col min="8947" max="8947" width="15.421875" style="3" customWidth="1"/>
    <col min="8948" max="8948" width="45.140625" style="3" customWidth="1"/>
    <col min="8949" max="8951" width="41.140625" style="3" customWidth="1"/>
    <col min="8952" max="9194" width="9.140625" style="3" customWidth="1"/>
    <col min="9195" max="9195" width="86.00390625" style="3" bestFit="1" customWidth="1"/>
    <col min="9196" max="9196" width="9.140625" style="3" customWidth="1"/>
    <col min="9197" max="9197" width="28.00390625" style="3" customWidth="1"/>
    <col min="9198" max="9198" width="9.140625" style="3" customWidth="1"/>
    <col min="9199" max="9200" width="41.140625" style="3" customWidth="1"/>
    <col min="9201" max="9201" width="50.8515625" style="3" customWidth="1"/>
    <col min="9202" max="9202" width="40.140625" style="3" customWidth="1"/>
    <col min="9203" max="9203" width="15.421875" style="3" customWidth="1"/>
    <col min="9204" max="9204" width="45.140625" style="3" customWidth="1"/>
    <col min="9205" max="9207" width="41.140625" style="3" customWidth="1"/>
    <col min="9208" max="9450" width="9.140625" style="3" customWidth="1"/>
    <col min="9451" max="9451" width="86.00390625" style="3" bestFit="1" customWidth="1"/>
    <col min="9452" max="9452" width="9.140625" style="3" customWidth="1"/>
    <col min="9453" max="9453" width="28.00390625" style="3" customWidth="1"/>
    <col min="9454" max="9454" width="9.140625" style="3" customWidth="1"/>
    <col min="9455" max="9456" width="41.140625" style="3" customWidth="1"/>
    <col min="9457" max="9457" width="50.8515625" style="3" customWidth="1"/>
    <col min="9458" max="9458" width="40.140625" style="3" customWidth="1"/>
    <col min="9459" max="9459" width="15.421875" style="3" customWidth="1"/>
    <col min="9460" max="9460" width="45.140625" style="3" customWidth="1"/>
    <col min="9461" max="9463" width="41.140625" style="3" customWidth="1"/>
    <col min="9464" max="9706" width="9.140625" style="3" customWidth="1"/>
    <col min="9707" max="9707" width="86.00390625" style="3" bestFit="1" customWidth="1"/>
    <col min="9708" max="9708" width="9.140625" style="3" customWidth="1"/>
    <col min="9709" max="9709" width="28.00390625" style="3" customWidth="1"/>
    <col min="9710" max="9710" width="9.140625" style="3" customWidth="1"/>
    <col min="9711" max="9712" width="41.140625" style="3" customWidth="1"/>
    <col min="9713" max="9713" width="50.8515625" style="3" customWidth="1"/>
    <col min="9714" max="9714" width="40.140625" style="3" customWidth="1"/>
    <col min="9715" max="9715" width="15.421875" style="3" customWidth="1"/>
    <col min="9716" max="9716" width="45.140625" style="3" customWidth="1"/>
    <col min="9717" max="9719" width="41.140625" style="3" customWidth="1"/>
    <col min="9720" max="9962" width="9.140625" style="3" customWidth="1"/>
    <col min="9963" max="9963" width="86.00390625" style="3" bestFit="1" customWidth="1"/>
    <col min="9964" max="9964" width="9.140625" style="3" customWidth="1"/>
    <col min="9965" max="9965" width="28.00390625" style="3" customWidth="1"/>
    <col min="9966" max="9966" width="9.140625" style="3" customWidth="1"/>
    <col min="9967" max="9968" width="41.140625" style="3" customWidth="1"/>
    <col min="9969" max="9969" width="50.8515625" style="3" customWidth="1"/>
    <col min="9970" max="9970" width="40.140625" style="3" customWidth="1"/>
    <col min="9971" max="9971" width="15.421875" style="3" customWidth="1"/>
    <col min="9972" max="9972" width="45.140625" style="3" customWidth="1"/>
    <col min="9973" max="9975" width="41.140625" style="3" customWidth="1"/>
    <col min="9976" max="10218" width="9.140625" style="3" customWidth="1"/>
    <col min="10219" max="10219" width="86.00390625" style="3" bestFit="1" customWidth="1"/>
    <col min="10220" max="10220" width="9.140625" style="3" customWidth="1"/>
    <col min="10221" max="10221" width="28.00390625" style="3" customWidth="1"/>
    <col min="10222" max="10222" width="9.140625" style="3" customWidth="1"/>
    <col min="10223" max="10224" width="41.140625" style="3" customWidth="1"/>
    <col min="10225" max="10225" width="50.8515625" style="3" customWidth="1"/>
    <col min="10226" max="10226" width="40.140625" style="3" customWidth="1"/>
    <col min="10227" max="10227" width="15.421875" style="3" customWidth="1"/>
    <col min="10228" max="10228" width="45.140625" style="3" customWidth="1"/>
    <col min="10229" max="10231" width="41.140625" style="3" customWidth="1"/>
    <col min="10232" max="10474" width="9.140625" style="3" customWidth="1"/>
    <col min="10475" max="10475" width="86.00390625" style="3" bestFit="1" customWidth="1"/>
    <col min="10476" max="10476" width="9.140625" style="3" customWidth="1"/>
    <col min="10477" max="10477" width="28.00390625" style="3" customWidth="1"/>
    <col min="10478" max="10478" width="9.140625" style="3" customWidth="1"/>
    <col min="10479" max="10480" width="41.140625" style="3" customWidth="1"/>
    <col min="10481" max="10481" width="50.8515625" style="3" customWidth="1"/>
    <col min="10482" max="10482" width="40.140625" style="3" customWidth="1"/>
    <col min="10483" max="10483" width="15.421875" style="3" customWidth="1"/>
    <col min="10484" max="10484" width="45.140625" style="3" customWidth="1"/>
    <col min="10485" max="10487" width="41.140625" style="3" customWidth="1"/>
    <col min="10488" max="10730" width="9.140625" style="3" customWidth="1"/>
    <col min="10731" max="10731" width="86.00390625" style="3" bestFit="1" customWidth="1"/>
    <col min="10732" max="10732" width="9.140625" style="3" customWidth="1"/>
    <col min="10733" max="10733" width="28.00390625" style="3" customWidth="1"/>
    <col min="10734" max="10734" width="9.140625" style="3" customWidth="1"/>
    <col min="10735" max="10736" width="41.140625" style="3" customWidth="1"/>
    <col min="10737" max="10737" width="50.8515625" style="3" customWidth="1"/>
    <col min="10738" max="10738" width="40.140625" style="3" customWidth="1"/>
    <col min="10739" max="10739" width="15.421875" style="3" customWidth="1"/>
    <col min="10740" max="10740" width="45.140625" style="3" customWidth="1"/>
    <col min="10741" max="10743" width="41.140625" style="3" customWidth="1"/>
    <col min="10744" max="10986" width="9.140625" style="3" customWidth="1"/>
    <col min="10987" max="10987" width="86.00390625" style="3" bestFit="1" customWidth="1"/>
    <col min="10988" max="10988" width="9.140625" style="3" customWidth="1"/>
    <col min="10989" max="10989" width="28.00390625" style="3" customWidth="1"/>
    <col min="10990" max="10990" width="9.140625" style="3" customWidth="1"/>
    <col min="10991" max="10992" width="41.140625" style="3" customWidth="1"/>
    <col min="10993" max="10993" width="50.8515625" style="3" customWidth="1"/>
    <col min="10994" max="10994" width="40.140625" style="3" customWidth="1"/>
    <col min="10995" max="10995" width="15.421875" style="3" customWidth="1"/>
    <col min="10996" max="10996" width="45.140625" style="3" customWidth="1"/>
    <col min="10997" max="10999" width="41.140625" style="3" customWidth="1"/>
    <col min="11000" max="11242" width="9.140625" style="3" customWidth="1"/>
    <col min="11243" max="11243" width="86.00390625" style="3" bestFit="1" customWidth="1"/>
    <col min="11244" max="11244" width="9.140625" style="3" customWidth="1"/>
    <col min="11245" max="11245" width="28.00390625" style="3" customWidth="1"/>
    <col min="11246" max="11246" width="9.140625" style="3" customWidth="1"/>
    <col min="11247" max="11248" width="41.140625" style="3" customWidth="1"/>
    <col min="11249" max="11249" width="50.8515625" style="3" customWidth="1"/>
    <col min="11250" max="11250" width="40.140625" style="3" customWidth="1"/>
    <col min="11251" max="11251" width="15.421875" style="3" customWidth="1"/>
    <col min="11252" max="11252" width="45.140625" style="3" customWidth="1"/>
    <col min="11253" max="11255" width="41.140625" style="3" customWidth="1"/>
    <col min="11256" max="11498" width="9.140625" style="3" customWidth="1"/>
    <col min="11499" max="11499" width="86.00390625" style="3" bestFit="1" customWidth="1"/>
    <col min="11500" max="11500" width="9.140625" style="3" customWidth="1"/>
    <col min="11501" max="11501" width="28.00390625" style="3" customWidth="1"/>
    <col min="11502" max="11502" width="9.140625" style="3" customWidth="1"/>
    <col min="11503" max="11504" width="41.140625" style="3" customWidth="1"/>
    <col min="11505" max="11505" width="50.8515625" style="3" customWidth="1"/>
    <col min="11506" max="11506" width="40.140625" style="3" customWidth="1"/>
    <col min="11507" max="11507" width="15.421875" style="3" customWidth="1"/>
    <col min="11508" max="11508" width="45.140625" style="3" customWidth="1"/>
    <col min="11509" max="11511" width="41.140625" style="3" customWidth="1"/>
    <col min="11512" max="11754" width="9.140625" style="3" customWidth="1"/>
    <col min="11755" max="11755" width="86.00390625" style="3" bestFit="1" customWidth="1"/>
    <col min="11756" max="11756" width="9.140625" style="3" customWidth="1"/>
    <col min="11757" max="11757" width="28.00390625" style="3" customWidth="1"/>
    <col min="11758" max="11758" width="9.140625" style="3" customWidth="1"/>
    <col min="11759" max="11760" width="41.140625" style="3" customWidth="1"/>
    <col min="11761" max="11761" width="50.8515625" style="3" customWidth="1"/>
    <col min="11762" max="11762" width="40.140625" style="3" customWidth="1"/>
    <col min="11763" max="11763" width="15.421875" style="3" customWidth="1"/>
    <col min="11764" max="11764" width="45.140625" style="3" customWidth="1"/>
    <col min="11765" max="11767" width="41.140625" style="3" customWidth="1"/>
    <col min="11768" max="12010" width="9.140625" style="3" customWidth="1"/>
    <col min="12011" max="12011" width="86.00390625" style="3" bestFit="1" customWidth="1"/>
    <col min="12012" max="12012" width="9.140625" style="3" customWidth="1"/>
    <col min="12013" max="12013" width="28.00390625" style="3" customWidth="1"/>
    <col min="12014" max="12014" width="9.140625" style="3" customWidth="1"/>
    <col min="12015" max="12016" width="41.140625" style="3" customWidth="1"/>
    <col min="12017" max="12017" width="50.8515625" style="3" customWidth="1"/>
    <col min="12018" max="12018" width="40.140625" style="3" customWidth="1"/>
    <col min="12019" max="12019" width="15.421875" style="3" customWidth="1"/>
    <col min="12020" max="12020" width="45.140625" style="3" customWidth="1"/>
    <col min="12021" max="12023" width="41.140625" style="3" customWidth="1"/>
    <col min="12024" max="12266" width="9.140625" style="3" customWidth="1"/>
    <col min="12267" max="12267" width="86.00390625" style="3" bestFit="1" customWidth="1"/>
    <col min="12268" max="12268" width="9.140625" style="3" customWidth="1"/>
    <col min="12269" max="12269" width="28.00390625" style="3" customWidth="1"/>
    <col min="12270" max="12270" width="9.140625" style="3" customWidth="1"/>
    <col min="12271" max="12272" width="41.140625" style="3" customWidth="1"/>
    <col min="12273" max="12273" width="50.8515625" style="3" customWidth="1"/>
    <col min="12274" max="12274" width="40.140625" style="3" customWidth="1"/>
    <col min="12275" max="12275" width="15.421875" style="3" customWidth="1"/>
    <col min="12276" max="12276" width="45.140625" style="3" customWidth="1"/>
    <col min="12277" max="12279" width="41.140625" style="3" customWidth="1"/>
    <col min="12280" max="12522" width="9.140625" style="3" customWidth="1"/>
    <col min="12523" max="12523" width="86.00390625" style="3" bestFit="1" customWidth="1"/>
    <col min="12524" max="12524" width="9.140625" style="3" customWidth="1"/>
    <col min="12525" max="12525" width="28.00390625" style="3" customWidth="1"/>
    <col min="12526" max="12526" width="9.140625" style="3" customWidth="1"/>
    <col min="12527" max="12528" width="41.140625" style="3" customWidth="1"/>
    <col min="12529" max="12529" width="50.8515625" style="3" customWidth="1"/>
    <col min="12530" max="12530" width="40.140625" style="3" customWidth="1"/>
    <col min="12531" max="12531" width="15.421875" style="3" customWidth="1"/>
    <col min="12532" max="12532" width="45.140625" style="3" customWidth="1"/>
    <col min="12533" max="12535" width="41.140625" style="3" customWidth="1"/>
    <col min="12536" max="12778" width="9.140625" style="3" customWidth="1"/>
    <col min="12779" max="12779" width="86.00390625" style="3" bestFit="1" customWidth="1"/>
    <col min="12780" max="12780" width="9.140625" style="3" customWidth="1"/>
    <col min="12781" max="12781" width="28.00390625" style="3" customWidth="1"/>
    <col min="12782" max="12782" width="9.140625" style="3" customWidth="1"/>
    <col min="12783" max="12784" width="41.140625" style="3" customWidth="1"/>
    <col min="12785" max="12785" width="50.8515625" style="3" customWidth="1"/>
    <col min="12786" max="12786" width="40.140625" style="3" customWidth="1"/>
    <col min="12787" max="12787" width="15.421875" style="3" customWidth="1"/>
    <col min="12788" max="12788" width="45.140625" style="3" customWidth="1"/>
    <col min="12789" max="12791" width="41.140625" style="3" customWidth="1"/>
    <col min="12792" max="13034" width="9.140625" style="3" customWidth="1"/>
    <col min="13035" max="13035" width="86.00390625" style="3" bestFit="1" customWidth="1"/>
    <col min="13036" max="13036" width="9.140625" style="3" customWidth="1"/>
    <col min="13037" max="13037" width="28.00390625" style="3" customWidth="1"/>
    <col min="13038" max="13038" width="9.140625" style="3" customWidth="1"/>
    <col min="13039" max="13040" width="41.140625" style="3" customWidth="1"/>
    <col min="13041" max="13041" width="50.8515625" style="3" customWidth="1"/>
    <col min="13042" max="13042" width="40.140625" style="3" customWidth="1"/>
    <col min="13043" max="13043" width="15.421875" style="3" customWidth="1"/>
    <col min="13044" max="13044" width="45.140625" style="3" customWidth="1"/>
    <col min="13045" max="13047" width="41.140625" style="3" customWidth="1"/>
    <col min="13048" max="13290" width="9.140625" style="3" customWidth="1"/>
    <col min="13291" max="13291" width="86.00390625" style="3" bestFit="1" customWidth="1"/>
    <col min="13292" max="13292" width="9.140625" style="3" customWidth="1"/>
    <col min="13293" max="13293" width="28.00390625" style="3" customWidth="1"/>
    <col min="13294" max="13294" width="9.140625" style="3" customWidth="1"/>
    <col min="13295" max="13296" width="41.140625" style="3" customWidth="1"/>
    <col min="13297" max="13297" width="50.8515625" style="3" customWidth="1"/>
    <col min="13298" max="13298" width="40.140625" style="3" customWidth="1"/>
    <col min="13299" max="13299" width="15.421875" style="3" customWidth="1"/>
    <col min="13300" max="13300" width="45.140625" style="3" customWidth="1"/>
    <col min="13301" max="13303" width="41.140625" style="3" customWidth="1"/>
    <col min="13304" max="13546" width="9.140625" style="3" customWidth="1"/>
    <col min="13547" max="13547" width="86.00390625" style="3" bestFit="1" customWidth="1"/>
    <col min="13548" max="13548" width="9.140625" style="3" customWidth="1"/>
    <col min="13549" max="13549" width="28.00390625" style="3" customWidth="1"/>
    <col min="13550" max="13550" width="9.140625" style="3" customWidth="1"/>
    <col min="13551" max="13552" width="41.140625" style="3" customWidth="1"/>
    <col min="13553" max="13553" width="50.8515625" style="3" customWidth="1"/>
    <col min="13554" max="13554" width="40.140625" style="3" customWidth="1"/>
    <col min="13555" max="13555" width="15.421875" style="3" customWidth="1"/>
    <col min="13556" max="13556" width="45.140625" style="3" customWidth="1"/>
    <col min="13557" max="13559" width="41.140625" style="3" customWidth="1"/>
    <col min="13560" max="13802" width="9.140625" style="3" customWidth="1"/>
    <col min="13803" max="13803" width="86.00390625" style="3" bestFit="1" customWidth="1"/>
    <col min="13804" max="13804" width="9.140625" style="3" customWidth="1"/>
    <col min="13805" max="13805" width="28.00390625" style="3" customWidth="1"/>
    <col min="13806" max="13806" width="9.140625" style="3" customWidth="1"/>
    <col min="13807" max="13808" width="41.140625" style="3" customWidth="1"/>
    <col min="13809" max="13809" width="50.8515625" style="3" customWidth="1"/>
    <col min="13810" max="13810" width="40.140625" style="3" customWidth="1"/>
    <col min="13811" max="13811" width="15.421875" style="3" customWidth="1"/>
    <col min="13812" max="13812" width="45.140625" style="3" customWidth="1"/>
    <col min="13813" max="13815" width="41.140625" style="3" customWidth="1"/>
    <col min="13816" max="14058" width="9.140625" style="3" customWidth="1"/>
    <col min="14059" max="14059" width="86.00390625" style="3" bestFit="1" customWidth="1"/>
    <col min="14060" max="14060" width="9.140625" style="3" customWidth="1"/>
    <col min="14061" max="14061" width="28.00390625" style="3" customWidth="1"/>
    <col min="14062" max="14062" width="9.140625" style="3" customWidth="1"/>
    <col min="14063" max="14064" width="41.140625" style="3" customWidth="1"/>
    <col min="14065" max="14065" width="50.8515625" style="3" customWidth="1"/>
    <col min="14066" max="14066" width="40.140625" style="3" customWidth="1"/>
    <col min="14067" max="14067" width="15.421875" style="3" customWidth="1"/>
    <col min="14068" max="14068" width="45.140625" style="3" customWidth="1"/>
    <col min="14069" max="14071" width="41.140625" style="3" customWidth="1"/>
    <col min="14072" max="14314" width="9.140625" style="3" customWidth="1"/>
    <col min="14315" max="14315" width="86.00390625" style="3" bestFit="1" customWidth="1"/>
    <col min="14316" max="14316" width="9.140625" style="3" customWidth="1"/>
    <col min="14317" max="14317" width="28.00390625" style="3" customWidth="1"/>
    <col min="14318" max="14318" width="9.140625" style="3" customWidth="1"/>
    <col min="14319" max="14320" width="41.140625" style="3" customWidth="1"/>
    <col min="14321" max="14321" width="50.8515625" style="3" customWidth="1"/>
    <col min="14322" max="14322" width="40.140625" style="3" customWidth="1"/>
    <col min="14323" max="14323" width="15.421875" style="3" customWidth="1"/>
    <col min="14324" max="14324" width="45.140625" style="3" customWidth="1"/>
    <col min="14325" max="14327" width="41.140625" style="3" customWidth="1"/>
    <col min="14328" max="14570" width="9.140625" style="3" customWidth="1"/>
    <col min="14571" max="14571" width="86.00390625" style="3" bestFit="1" customWidth="1"/>
    <col min="14572" max="14572" width="9.140625" style="3" customWidth="1"/>
    <col min="14573" max="14573" width="28.00390625" style="3" customWidth="1"/>
    <col min="14574" max="14574" width="9.140625" style="3" customWidth="1"/>
    <col min="14575" max="14576" width="41.140625" style="3" customWidth="1"/>
    <col min="14577" max="14577" width="50.8515625" style="3" customWidth="1"/>
    <col min="14578" max="14578" width="40.140625" style="3" customWidth="1"/>
    <col min="14579" max="14579" width="15.421875" style="3" customWidth="1"/>
    <col min="14580" max="14580" width="45.140625" style="3" customWidth="1"/>
    <col min="14581" max="14583" width="41.140625" style="3" customWidth="1"/>
    <col min="14584" max="14826" width="9.140625" style="3" customWidth="1"/>
    <col min="14827" max="14827" width="86.00390625" style="3" bestFit="1" customWidth="1"/>
    <col min="14828" max="14828" width="9.140625" style="3" customWidth="1"/>
    <col min="14829" max="14829" width="28.00390625" style="3" customWidth="1"/>
    <col min="14830" max="14830" width="9.140625" style="3" customWidth="1"/>
    <col min="14831" max="14832" width="41.140625" style="3" customWidth="1"/>
    <col min="14833" max="14833" width="50.8515625" style="3" customWidth="1"/>
    <col min="14834" max="14834" width="40.140625" style="3" customWidth="1"/>
    <col min="14835" max="14835" width="15.421875" style="3" customWidth="1"/>
    <col min="14836" max="14836" width="45.140625" style="3" customWidth="1"/>
    <col min="14837" max="14839" width="41.140625" style="3" customWidth="1"/>
    <col min="14840" max="15082" width="9.140625" style="3" customWidth="1"/>
    <col min="15083" max="15083" width="86.00390625" style="3" bestFit="1" customWidth="1"/>
    <col min="15084" max="15084" width="9.140625" style="3" customWidth="1"/>
    <col min="15085" max="15085" width="28.00390625" style="3" customWidth="1"/>
    <col min="15086" max="15086" width="9.140625" style="3" customWidth="1"/>
    <col min="15087" max="15088" width="41.140625" style="3" customWidth="1"/>
    <col min="15089" max="15089" width="50.8515625" style="3" customWidth="1"/>
    <col min="15090" max="15090" width="40.140625" style="3" customWidth="1"/>
    <col min="15091" max="15091" width="15.421875" style="3" customWidth="1"/>
    <col min="15092" max="15092" width="45.140625" style="3" customWidth="1"/>
    <col min="15093" max="15095" width="41.140625" style="3" customWidth="1"/>
    <col min="15096" max="15338" width="9.140625" style="3" customWidth="1"/>
    <col min="15339" max="15339" width="86.00390625" style="3" bestFit="1" customWidth="1"/>
    <col min="15340" max="15340" width="9.140625" style="3" customWidth="1"/>
    <col min="15341" max="15341" width="28.00390625" style="3" customWidth="1"/>
    <col min="15342" max="15342" width="9.140625" style="3" customWidth="1"/>
    <col min="15343" max="15344" width="41.140625" style="3" customWidth="1"/>
    <col min="15345" max="15345" width="50.8515625" style="3" customWidth="1"/>
    <col min="15346" max="15346" width="40.140625" style="3" customWidth="1"/>
    <col min="15347" max="15347" width="15.421875" style="3" customWidth="1"/>
    <col min="15348" max="15348" width="45.140625" style="3" customWidth="1"/>
    <col min="15349" max="15351" width="41.140625" style="3" customWidth="1"/>
    <col min="15352" max="15594" width="9.140625" style="3" customWidth="1"/>
    <col min="15595" max="15595" width="86.00390625" style="3" bestFit="1" customWidth="1"/>
    <col min="15596" max="15596" width="9.140625" style="3" customWidth="1"/>
    <col min="15597" max="15597" width="28.00390625" style="3" customWidth="1"/>
    <col min="15598" max="15598" width="9.140625" style="3" customWidth="1"/>
    <col min="15599" max="15600" width="41.140625" style="3" customWidth="1"/>
    <col min="15601" max="15601" width="50.8515625" style="3" customWidth="1"/>
    <col min="15602" max="15602" width="40.140625" style="3" customWidth="1"/>
    <col min="15603" max="15603" width="15.421875" style="3" customWidth="1"/>
    <col min="15604" max="15604" width="45.140625" style="3" customWidth="1"/>
    <col min="15605" max="15607" width="41.140625" style="3" customWidth="1"/>
    <col min="15608" max="15850" width="9.140625" style="3" customWidth="1"/>
    <col min="15851" max="15851" width="86.00390625" style="3" bestFit="1" customWidth="1"/>
    <col min="15852" max="15852" width="9.140625" style="3" customWidth="1"/>
    <col min="15853" max="15853" width="28.00390625" style="3" customWidth="1"/>
    <col min="15854" max="15854" width="9.140625" style="3" customWidth="1"/>
    <col min="15855" max="15856" width="41.140625" style="3" customWidth="1"/>
    <col min="15857" max="15857" width="50.8515625" style="3" customWidth="1"/>
    <col min="15858" max="15858" width="40.140625" style="3" customWidth="1"/>
    <col min="15859" max="15859" width="15.421875" style="3" customWidth="1"/>
    <col min="15860" max="15860" width="45.140625" style="3" customWidth="1"/>
    <col min="15861" max="15863" width="41.140625" style="3" customWidth="1"/>
    <col min="15864" max="16106" width="9.140625" style="3" customWidth="1"/>
    <col min="16107" max="16107" width="86.00390625" style="3" bestFit="1" customWidth="1"/>
    <col min="16108" max="16108" width="9.140625" style="3" customWidth="1"/>
    <col min="16109" max="16109" width="28.00390625" style="3" customWidth="1"/>
    <col min="16110" max="16110" width="9.140625" style="3" customWidth="1"/>
    <col min="16111" max="16112" width="41.140625" style="3" customWidth="1"/>
    <col min="16113" max="16113" width="50.8515625" style="3" customWidth="1"/>
    <col min="16114" max="16114" width="40.140625" style="3" customWidth="1"/>
    <col min="16115" max="16115" width="15.421875" style="3" customWidth="1"/>
    <col min="16116" max="16116" width="45.140625" style="3" customWidth="1"/>
    <col min="16117" max="16119" width="41.140625" style="3" customWidth="1"/>
    <col min="16120" max="16384" width="9.140625" style="3" customWidth="1"/>
  </cols>
  <sheetData>
    <row r="1" spans="1:7" s="27" customFormat="1" ht="18.5">
      <c r="A1" s="27" t="s">
        <v>85</v>
      </c>
      <c r="B1" s="27" t="s">
        <v>83</v>
      </c>
      <c r="C1" s="27" t="s">
        <v>0</v>
      </c>
      <c r="D1" s="27" t="s">
        <v>81</v>
      </c>
      <c r="E1" s="27" t="s">
        <v>82</v>
      </c>
      <c r="F1" s="27" t="s">
        <v>84</v>
      </c>
      <c r="G1" s="28"/>
    </row>
    <row r="2" spans="5:7" s="6" customFormat="1" ht="18.5">
      <c r="E2" s="14" t="s">
        <v>103</v>
      </c>
      <c r="F2" s="15"/>
      <c r="G2" s="7"/>
    </row>
    <row r="3" spans="5:7" s="6" customFormat="1" ht="15.5">
      <c r="E3" s="16" t="s">
        <v>89</v>
      </c>
      <c r="F3" s="15"/>
      <c r="G3" s="7"/>
    </row>
    <row r="4" spans="5:7" s="6" customFormat="1" ht="15.5">
      <c r="E4" s="17" t="s">
        <v>104</v>
      </c>
      <c r="F4" s="18">
        <f>SUM(F36:F40,F42)</f>
        <v>84000000</v>
      </c>
      <c r="G4" s="7"/>
    </row>
    <row r="5" spans="5:7" s="6" customFormat="1" ht="15.5">
      <c r="E5" s="17" t="s">
        <v>105</v>
      </c>
      <c r="F5" s="19" t="s">
        <v>162</v>
      </c>
      <c r="G5" s="7"/>
    </row>
    <row r="6" spans="5:7" s="6" customFormat="1" ht="15.5">
      <c r="E6" s="17" t="s">
        <v>106</v>
      </c>
      <c r="F6" s="19">
        <f>F44</f>
        <v>20000000</v>
      </c>
      <c r="G6" s="7"/>
    </row>
    <row r="7" spans="5:7" s="6" customFormat="1" ht="15.5">
      <c r="E7" s="17" t="s">
        <v>107</v>
      </c>
      <c r="F7" s="19">
        <f>F46+F47+F54+F55</f>
        <v>-349000000</v>
      </c>
      <c r="G7" s="7"/>
    </row>
    <row r="8" spans="5:7" s="6" customFormat="1" ht="15.5">
      <c r="E8" s="17" t="s">
        <v>108</v>
      </c>
      <c r="F8" s="19">
        <f>F48+F49</f>
        <v>215000000</v>
      </c>
      <c r="G8" s="7"/>
    </row>
    <row r="9" spans="5:7" s="6" customFormat="1" ht="15.5">
      <c r="E9" s="17" t="s">
        <v>109</v>
      </c>
      <c r="F9" s="19">
        <f>F50+F51</f>
        <v>61000000</v>
      </c>
      <c r="G9" s="7"/>
    </row>
    <row r="10" spans="5:7" s="6" customFormat="1" ht="15.5">
      <c r="E10" s="17" t="s">
        <v>110</v>
      </c>
      <c r="F10" s="19">
        <f>F53</f>
        <v>10000000</v>
      </c>
      <c r="G10" s="7"/>
    </row>
    <row r="11" spans="5:7" s="6" customFormat="1" ht="15.5">
      <c r="E11" s="17" t="s">
        <v>111</v>
      </c>
      <c r="F11" s="19">
        <v>0</v>
      </c>
      <c r="G11" s="7"/>
    </row>
    <row r="12" spans="5:7" s="6" customFormat="1" ht="15.5">
      <c r="E12" s="17" t="s">
        <v>112</v>
      </c>
      <c r="F12" s="19">
        <f>F58</f>
        <v>-17000000</v>
      </c>
      <c r="G12" s="7"/>
    </row>
    <row r="13" spans="5:7" s="6" customFormat="1" ht="15.5">
      <c r="E13" s="17" t="s">
        <v>113</v>
      </c>
      <c r="F13" s="19">
        <v>0</v>
      </c>
      <c r="G13" s="7"/>
    </row>
    <row r="14" spans="5:7" s="6" customFormat="1" ht="15.5">
      <c r="E14" s="17" t="s">
        <v>114</v>
      </c>
      <c r="F14" s="19">
        <f>F41+F43+F45+F52+F56+F57+F59</f>
        <v>74289000</v>
      </c>
      <c r="G14" s="7"/>
    </row>
    <row r="15" spans="5:7" s="6" customFormat="1" ht="16" thickBot="1">
      <c r="E15" s="17" t="s">
        <v>115</v>
      </c>
      <c r="F15" s="19">
        <f>F60</f>
        <v>100000000</v>
      </c>
      <c r="G15" s="7"/>
    </row>
    <row r="16" spans="5:7" s="6" customFormat="1" ht="15.5">
      <c r="E16" s="20" t="s">
        <v>116</v>
      </c>
      <c r="F16" s="21">
        <f>SUM(F4:F15)</f>
        <v>198289000</v>
      </c>
      <c r="G16" s="7"/>
    </row>
    <row r="17" spans="5:7" s="6" customFormat="1" ht="15.5">
      <c r="E17" s="22"/>
      <c r="F17" s="15"/>
      <c r="G17" s="7"/>
    </row>
    <row r="18" spans="5:7" s="6" customFormat="1" ht="15.5">
      <c r="E18" s="16" t="s">
        <v>91</v>
      </c>
      <c r="F18" s="15"/>
      <c r="G18" s="7"/>
    </row>
    <row r="19" spans="5:7" s="6" customFormat="1" ht="15.5">
      <c r="E19" s="23" t="s">
        <v>92</v>
      </c>
      <c r="F19" s="18">
        <f>F73</f>
        <v>13582000</v>
      </c>
      <c r="G19" s="7"/>
    </row>
    <row r="20" spans="5:7" s="6" customFormat="1" ht="15.5">
      <c r="E20" s="23" t="s">
        <v>117</v>
      </c>
      <c r="F20" s="19">
        <f>F82</f>
        <v>14536000</v>
      </c>
      <c r="G20" s="7"/>
    </row>
    <row r="21" spans="5:7" s="6" customFormat="1" ht="15.5">
      <c r="E21" s="23" t="s">
        <v>94</v>
      </c>
      <c r="F21" s="19">
        <f>F86</f>
        <v>-2265000</v>
      </c>
      <c r="G21" s="7"/>
    </row>
    <row r="22" spans="5:7" s="6" customFormat="1" ht="15.5">
      <c r="E22" s="24" t="s">
        <v>95</v>
      </c>
      <c r="F22" s="19">
        <f>F98</f>
        <v>43203750</v>
      </c>
      <c r="G22" s="7"/>
    </row>
    <row r="23" spans="5:7" s="6" customFormat="1" ht="15.5">
      <c r="E23" s="24" t="s">
        <v>165</v>
      </c>
      <c r="F23" s="19">
        <f>F104</f>
        <v>58202000</v>
      </c>
      <c r="G23" s="7"/>
    </row>
    <row r="24" spans="5:7" s="6" customFormat="1" ht="15.5">
      <c r="E24" s="23" t="s">
        <v>97</v>
      </c>
      <c r="F24" s="19">
        <f>F109</f>
        <v>1816468</v>
      </c>
      <c r="G24" s="7"/>
    </row>
    <row r="25" spans="5:7" s="6" customFormat="1" ht="16" thickBot="1">
      <c r="E25" s="23" t="s">
        <v>99</v>
      </c>
      <c r="F25" s="19">
        <f>F119</f>
        <v>30463000</v>
      </c>
      <c r="G25" s="7"/>
    </row>
    <row r="26" spans="5:7" s="6" customFormat="1" ht="15.5">
      <c r="E26" s="20" t="s">
        <v>101</v>
      </c>
      <c r="F26" s="21">
        <f>SUM(F19:F25)</f>
        <v>159538218</v>
      </c>
      <c r="G26" s="7"/>
    </row>
    <row r="27" spans="5:7" s="6" customFormat="1" ht="15.5">
      <c r="E27" s="25"/>
      <c r="F27" s="43"/>
      <c r="G27" s="7"/>
    </row>
    <row r="28" spans="5:7" s="6" customFormat="1" ht="15.5">
      <c r="E28" s="25" t="s">
        <v>164</v>
      </c>
      <c r="F28" s="43"/>
      <c r="G28" s="7"/>
    </row>
    <row r="29" spans="5:7" s="6" customFormat="1" ht="16" thickBot="1">
      <c r="E29" s="45" t="s">
        <v>161</v>
      </c>
      <c r="F29" s="46">
        <f>F125</f>
        <v>14398787</v>
      </c>
      <c r="G29" s="7"/>
    </row>
    <row r="30" spans="5:7" s="6" customFormat="1" ht="15.5">
      <c r="E30" s="25" t="s">
        <v>163</v>
      </c>
      <c r="F30" s="43">
        <f>SUM(F29)</f>
        <v>14398787</v>
      </c>
      <c r="G30" s="7"/>
    </row>
    <row r="31" spans="5:7" s="6" customFormat="1" ht="15.5">
      <c r="E31" s="44"/>
      <c r="F31" s="43"/>
      <c r="G31" s="7"/>
    </row>
    <row r="32" spans="5:7" s="6" customFormat="1" ht="16" thickBot="1">
      <c r="E32" s="25"/>
      <c r="F32" s="19"/>
      <c r="G32" s="7"/>
    </row>
    <row r="33" spans="5:7" s="6" customFormat="1" ht="15.5">
      <c r="E33" s="20" t="s">
        <v>102</v>
      </c>
      <c r="F33" s="21">
        <f>F16+F26+F30</f>
        <v>372226005</v>
      </c>
      <c r="G33" s="7"/>
    </row>
    <row r="34" spans="5:7" s="6" customFormat="1" ht="15.5">
      <c r="E34" s="25"/>
      <c r="F34" s="43"/>
      <c r="G34" s="7"/>
    </row>
    <row r="35" spans="3:7" s="6" customFormat="1" ht="15.5">
      <c r="C35" s="8" t="s">
        <v>89</v>
      </c>
      <c r="G35" s="7"/>
    </row>
    <row r="36" spans="1:7" s="2" customFormat="1" ht="15" outlineLevel="2">
      <c r="A36" s="2">
        <v>1</v>
      </c>
      <c r="B36" s="30" t="s">
        <v>1</v>
      </c>
      <c r="C36" s="30" t="s">
        <v>2</v>
      </c>
      <c r="D36" s="30" t="s">
        <v>3</v>
      </c>
      <c r="E36" s="30" t="s">
        <v>4</v>
      </c>
      <c r="F36" s="38">
        <v>-21331000</v>
      </c>
      <c r="G36" s="26"/>
    </row>
    <row r="37" spans="1:7" s="2" customFormat="1" ht="15" outlineLevel="2">
      <c r="A37" s="2">
        <v>1</v>
      </c>
      <c r="B37" s="30" t="s">
        <v>1</v>
      </c>
      <c r="C37" s="30" t="s">
        <v>2</v>
      </c>
      <c r="D37" s="30" t="s">
        <v>5</v>
      </c>
      <c r="E37" s="30" t="s">
        <v>6</v>
      </c>
      <c r="F37" s="36">
        <v>-27142000</v>
      </c>
      <c r="G37" s="26"/>
    </row>
    <row r="38" spans="1:7" s="2" customFormat="1" ht="15" outlineLevel="2">
      <c r="A38" s="2">
        <v>1</v>
      </c>
      <c r="B38" s="30" t="s">
        <v>1</v>
      </c>
      <c r="C38" s="30" t="s">
        <v>2</v>
      </c>
      <c r="D38" s="30" t="s">
        <v>7</v>
      </c>
      <c r="E38" s="30" t="s">
        <v>8</v>
      </c>
      <c r="F38" s="36">
        <v>123082000</v>
      </c>
      <c r="G38" s="26"/>
    </row>
    <row r="39" spans="1:7" s="2" customFormat="1" ht="15" outlineLevel="2">
      <c r="A39" s="2">
        <v>1</v>
      </c>
      <c r="B39" s="30" t="s">
        <v>1</v>
      </c>
      <c r="C39" s="30" t="s">
        <v>2</v>
      </c>
      <c r="D39" s="30" t="s">
        <v>9</v>
      </c>
      <c r="E39" s="30" t="s">
        <v>10</v>
      </c>
      <c r="F39" s="36">
        <v>19391000</v>
      </c>
      <c r="G39" s="26"/>
    </row>
    <row r="40" spans="1:6" s="2" customFormat="1" ht="15" outlineLevel="2">
      <c r="A40" s="2">
        <v>1</v>
      </c>
      <c r="B40" s="30" t="s">
        <v>1</v>
      </c>
      <c r="C40" s="30" t="s">
        <v>2</v>
      </c>
      <c r="D40" s="30" t="s">
        <v>118</v>
      </c>
      <c r="E40" s="30" t="s">
        <v>127</v>
      </c>
      <c r="F40" s="36">
        <v>-48000000</v>
      </c>
    </row>
    <row r="41" spans="1:7" s="2" customFormat="1" ht="15" outlineLevel="2">
      <c r="A41" s="2">
        <v>1</v>
      </c>
      <c r="B41" s="30" t="s">
        <v>1</v>
      </c>
      <c r="C41" s="30" t="s">
        <v>2</v>
      </c>
      <c r="D41" s="30" t="s">
        <v>11</v>
      </c>
      <c r="E41" s="30" t="s">
        <v>12</v>
      </c>
      <c r="F41" s="36">
        <v>19500000</v>
      </c>
      <c r="G41" s="26"/>
    </row>
    <row r="42" spans="1:7" s="2" customFormat="1" ht="15" outlineLevel="2">
      <c r="A42" s="2">
        <v>1</v>
      </c>
      <c r="B42" s="30" t="s">
        <v>1</v>
      </c>
      <c r="C42" s="30" t="s">
        <v>2</v>
      </c>
      <c r="D42" s="30" t="s">
        <v>119</v>
      </c>
      <c r="E42" s="30" t="s">
        <v>128</v>
      </c>
      <c r="F42" s="36">
        <v>38000000</v>
      </c>
      <c r="G42" s="26"/>
    </row>
    <row r="43" spans="1:6" s="2" customFormat="1" ht="15" outlineLevel="2">
      <c r="A43" s="2">
        <v>1</v>
      </c>
      <c r="B43" s="30" t="s">
        <v>1</v>
      </c>
      <c r="C43" s="30" t="s">
        <v>2</v>
      </c>
      <c r="D43" s="30" t="s">
        <v>13</v>
      </c>
      <c r="E43" s="30" t="s">
        <v>14</v>
      </c>
      <c r="F43" s="36">
        <v>-1071000</v>
      </c>
    </row>
    <row r="44" spans="1:7" s="2" customFormat="1" ht="15" outlineLevel="2">
      <c r="A44" s="2">
        <v>1</v>
      </c>
      <c r="B44" s="30" t="s">
        <v>1</v>
      </c>
      <c r="C44" s="30" t="s">
        <v>2</v>
      </c>
      <c r="D44" s="30" t="s">
        <v>15</v>
      </c>
      <c r="E44" s="30" t="s">
        <v>16</v>
      </c>
      <c r="F44" s="36">
        <v>20000000</v>
      </c>
      <c r="G44" s="26"/>
    </row>
    <row r="45" spans="1:7" s="2" customFormat="1" ht="15" outlineLevel="2">
      <c r="A45" s="2">
        <v>1</v>
      </c>
      <c r="B45" s="30" t="s">
        <v>1</v>
      </c>
      <c r="C45" s="30" t="s">
        <v>2</v>
      </c>
      <c r="D45" s="30" t="s">
        <v>120</v>
      </c>
      <c r="E45" s="30" t="s">
        <v>129</v>
      </c>
      <c r="F45" s="36">
        <v>-2000000</v>
      </c>
      <c r="G45" s="26"/>
    </row>
    <row r="46" spans="1:7" s="2" customFormat="1" ht="15" outlineLevel="2">
      <c r="A46" s="2">
        <v>1</v>
      </c>
      <c r="B46" s="30" t="s">
        <v>1</v>
      </c>
      <c r="C46" s="30" t="s">
        <v>2</v>
      </c>
      <c r="D46" s="30" t="s">
        <v>17</v>
      </c>
      <c r="E46" s="30" t="s">
        <v>18</v>
      </c>
      <c r="F46" s="36">
        <v>-113000000</v>
      </c>
      <c r="G46" s="26"/>
    </row>
    <row r="47" spans="1:7" s="2" customFormat="1" ht="15" outlineLevel="2">
      <c r="A47" s="2">
        <v>1</v>
      </c>
      <c r="B47" s="30" t="s">
        <v>1</v>
      </c>
      <c r="C47" s="30" t="s">
        <v>2</v>
      </c>
      <c r="D47" s="30" t="s">
        <v>19</v>
      </c>
      <c r="E47" s="30" t="s">
        <v>20</v>
      </c>
      <c r="F47" s="36">
        <v>-130000000</v>
      </c>
      <c r="G47" s="26"/>
    </row>
    <row r="48" spans="1:7" s="2" customFormat="1" ht="15" outlineLevel="2">
      <c r="A48" s="2">
        <v>1</v>
      </c>
      <c r="B48" s="30" t="s">
        <v>1</v>
      </c>
      <c r="C48" s="30" t="s">
        <v>2</v>
      </c>
      <c r="D48" s="30" t="s">
        <v>21</v>
      </c>
      <c r="E48" s="30" t="s">
        <v>22</v>
      </c>
      <c r="F48" s="36">
        <v>95000000</v>
      </c>
      <c r="G48" s="26"/>
    </row>
    <row r="49" spans="1:7" s="2" customFormat="1" ht="15" outlineLevel="2">
      <c r="A49" s="2">
        <v>1</v>
      </c>
      <c r="B49" s="30" t="s">
        <v>1</v>
      </c>
      <c r="C49" s="30" t="s">
        <v>2</v>
      </c>
      <c r="D49" s="30" t="s">
        <v>121</v>
      </c>
      <c r="E49" s="30" t="s">
        <v>130</v>
      </c>
      <c r="F49" s="36">
        <v>120000000</v>
      </c>
      <c r="G49" s="26"/>
    </row>
    <row r="50" spans="1:7" s="2" customFormat="1" ht="15" outlineLevel="2">
      <c r="A50" s="2">
        <v>1</v>
      </c>
      <c r="B50" s="30" t="s">
        <v>1</v>
      </c>
      <c r="C50" s="30" t="s">
        <v>2</v>
      </c>
      <c r="D50" s="30" t="s">
        <v>23</v>
      </c>
      <c r="E50" s="30" t="s">
        <v>167</v>
      </c>
      <c r="F50" s="36">
        <v>39000000</v>
      </c>
      <c r="G50" s="26"/>
    </row>
    <row r="51" spans="1:7" s="2" customFormat="1" ht="15" outlineLevel="2">
      <c r="A51" s="2">
        <v>1</v>
      </c>
      <c r="B51" s="30" t="s">
        <v>1</v>
      </c>
      <c r="C51" s="30" t="s">
        <v>2</v>
      </c>
      <c r="D51" s="30" t="s">
        <v>122</v>
      </c>
      <c r="E51" s="30" t="s">
        <v>131</v>
      </c>
      <c r="F51" s="36">
        <v>22000000</v>
      </c>
      <c r="G51" s="26"/>
    </row>
    <row r="52" spans="1:7" s="2" customFormat="1" ht="15" outlineLevel="2">
      <c r="A52" s="2">
        <v>1</v>
      </c>
      <c r="B52" s="30" t="s">
        <v>1</v>
      </c>
      <c r="C52" s="30" t="s">
        <v>2</v>
      </c>
      <c r="D52" s="30" t="s">
        <v>123</v>
      </c>
      <c r="E52" s="30" t="s">
        <v>132</v>
      </c>
      <c r="F52" s="36">
        <v>37000000</v>
      </c>
      <c r="G52" s="26"/>
    </row>
    <row r="53" spans="1:7" s="2" customFormat="1" ht="15" outlineLevel="2">
      <c r="A53" s="2">
        <v>1</v>
      </c>
      <c r="B53" s="30" t="s">
        <v>1</v>
      </c>
      <c r="C53" s="30" t="s">
        <v>2</v>
      </c>
      <c r="D53" s="30" t="s">
        <v>24</v>
      </c>
      <c r="E53" s="30" t="s">
        <v>25</v>
      </c>
      <c r="F53" s="36">
        <v>10000000</v>
      </c>
      <c r="G53" s="26"/>
    </row>
    <row r="54" spans="1:6" s="2" customFormat="1" ht="15" outlineLevel="2">
      <c r="A54" s="2">
        <v>1</v>
      </c>
      <c r="B54" s="30" t="s">
        <v>1</v>
      </c>
      <c r="C54" s="30" t="s">
        <v>2</v>
      </c>
      <c r="D54" s="30" t="s">
        <v>26</v>
      </c>
      <c r="E54" s="30" t="s">
        <v>27</v>
      </c>
      <c r="F54" s="36">
        <v>-95000000</v>
      </c>
    </row>
    <row r="55" spans="1:6" s="2" customFormat="1" ht="15" outlineLevel="2">
      <c r="A55" s="2">
        <v>1</v>
      </c>
      <c r="B55" s="30" t="s">
        <v>1</v>
      </c>
      <c r="C55" s="30" t="s">
        <v>2</v>
      </c>
      <c r="D55" s="30" t="s">
        <v>28</v>
      </c>
      <c r="E55" s="30" t="s">
        <v>29</v>
      </c>
      <c r="F55" s="36">
        <v>-11000000</v>
      </c>
    </row>
    <row r="56" spans="1:7" s="2" customFormat="1" ht="15" outlineLevel="2">
      <c r="A56" s="2">
        <v>1</v>
      </c>
      <c r="B56" s="30" t="s">
        <v>1</v>
      </c>
      <c r="C56" s="30" t="s">
        <v>2</v>
      </c>
      <c r="D56" s="30" t="s">
        <v>124</v>
      </c>
      <c r="E56" s="30" t="s">
        <v>133</v>
      </c>
      <c r="F56" s="36">
        <v>19000000</v>
      </c>
      <c r="G56" s="26"/>
    </row>
    <row r="57" spans="1:7" s="2" customFormat="1" ht="15" outlineLevel="2">
      <c r="A57" s="2">
        <v>1</v>
      </c>
      <c r="B57" s="30" t="s">
        <v>1</v>
      </c>
      <c r="C57" s="30" t="s">
        <v>2</v>
      </c>
      <c r="D57" s="30" t="s">
        <v>125</v>
      </c>
      <c r="E57" s="30" t="s">
        <v>134</v>
      </c>
      <c r="F57" s="36">
        <v>-140000</v>
      </c>
      <c r="G57" s="26"/>
    </row>
    <row r="58" spans="1:6" s="2" customFormat="1" ht="15" outlineLevel="1">
      <c r="A58" s="2">
        <v>1</v>
      </c>
      <c r="B58" s="30" t="s">
        <v>1</v>
      </c>
      <c r="C58" s="30" t="s">
        <v>2</v>
      </c>
      <c r="D58" s="30" t="s">
        <v>30</v>
      </c>
      <c r="E58" s="30" t="s">
        <v>168</v>
      </c>
      <c r="F58" s="36">
        <v>-17000000</v>
      </c>
    </row>
    <row r="59" spans="1:6" s="2" customFormat="1" ht="15" outlineLevel="1">
      <c r="A59" s="2">
        <v>1</v>
      </c>
      <c r="B59" s="30" t="s">
        <v>1</v>
      </c>
      <c r="C59" s="30" t="s">
        <v>2</v>
      </c>
      <c r="D59" s="30" t="s">
        <v>126</v>
      </c>
      <c r="E59" s="30" t="s">
        <v>135</v>
      </c>
      <c r="F59" s="36">
        <v>2000000</v>
      </c>
    </row>
    <row r="60" spans="1:6" s="2" customFormat="1" ht="15" outlineLevel="1" thickBot="1">
      <c r="A60" s="2">
        <v>1</v>
      </c>
      <c r="B60" s="30" t="s">
        <v>1</v>
      </c>
      <c r="C60" s="30" t="s">
        <v>2</v>
      </c>
      <c r="D60" s="33" t="s">
        <v>31</v>
      </c>
      <c r="E60" s="33" t="s">
        <v>32</v>
      </c>
      <c r="F60" s="37">
        <v>100000000</v>
      </c>
    </row>
    <row r="61" spans="1:6" s="2" customFormat="1" ht="15" outlineLevel="1">
      <c r="A61" s="1" t="s">
        <v>86</v>
      </c>
      <c r="B61" s="30"/>
      <c r="C61" s="30"/>
      <c r="D61" s="34" t="s">
        <v>90</v>
      </c>
      <c r="E61" s="30"/>
      <c r="F61" s="35">
        <f>SUBTOTAL(9,F36:F60)</f>
        <v>198289000</v>
      </c>
    </row>
    <row r="62" spans="1:6" s="2" customFormat="1" ht="15" outlineLevel="1">
      <c r="A62" s="1"/>
      <c r="B62" s="30"/>
      <c r="C62" s="30"/>
      <c r="D62" s="30"/>
      <c r="E62" s="30"/>
      <c r="F62" s="31"/>
    </row>
    <row r="63" spans="1:6" s="2" customFormat="1" ht="15" outlineLevel="1">
      <c r="A63" s="1"/>
      <c r="B63" s="30"/>
      <c r="C63" s="32" t="s">
        <v>91</v>
      </c>
      <c r="D63" s="30"/>
      <c r="E63" s="30"/>
      <c r="F63" s="31"/>
    </row>
    <row r="64" spans="1:6" s="2" customFormat="1" ht="15" outlineLevel="1">
      <c r="A64" s="1"/>
      <c r="B64" s="30"/>
      <c r="C64" s="32" t="s">
        <v>92</v>
      </c>
      <c r="D64" s="30"/>
      <c r="E64" s="30"/>
      <c r="F64" s="31"/>
    </row>
    <row r="65" spans="1:6" s="2" customFormat="1" ht="15" outlineLevel="1">
      <c r="A65" s="1"/>
      <c r="B65" s="30" t="s">
        <v>1</v>
      </c>
      <c r="C65" s="30" t="s">
        <v>2</v>
      </c>
      <c r="D65" s="30" t="s">
        <v>45</v>
      </c>
      <c r="E65" s="30" t="s">
        <v>46</v>
      </c>
      <c r="F65" s="38">
        <v>1630000</v>
      </c>
    </row>
    <row r="66" spans="1:6" s="2" customFormat="1" ht="15" outlineLevel="2">
      <c r="A66" s="2">
        <v>2</v>
      </c>
      <c r="B66" s="30" t="s">
        <v>51</v>
      </c>
      <c r="C66" s="30" t="s">
        <v>52</v>
      </c>
      <c r="D66" s="30" t="s">
        <v>53</v>
      </c>
      <c r="E66" s="30" t="s">
        <v>54</v>
      </c>
      <c r="F66" s="36">
        <v>1448000</v>
      </c>
    </row>
    <row r="67" spans="1:6" s="2" customFormat="1" ht="15" outlineLevel="2">
      <c r="A67" s="2">
        <v>2</v>
      </c>
      <c r="B67" s="30" t="s">
        <v>136</v>
      </c>
      <c r="C67" s="30" t="s">
        <v>137</v>
      </c>
      <c r="D67" s="30" t="s">
        <v>53</v>
      </c>
      <c r="E67" s="30" t="s">
        <v>54</v>
      </c>
      <c r="F67" s="36">
        <v>694000</v>
      </c>
    </row>
    <row r="68" spans="1:6" s="2" customFormat="1" ht="15" outlineLevel="2">
      <c r="A68" s="2">
        <v>2</v>
      </c>
      <c r="B68" s="30" t="s">
        <v>63</v>
      </c>
      <c r="C68" s="30" t="s">
        <v>64</v>
      </c>
      <c r="D68" s="30" t="s">
        <v>53</v>
      </c>
      <c r="E68" s="30" t="s">
        <v>54</v>
      </c>
      <c r="F68" s="36">
        <v>-500000</v>
      </c>
    </row>
    <row r="69" spans="1:6" s="2" customFormat="1" ht="15" outlineLevel="2">
      <c r="A69" s="2">
        <v>2</v>
      </c>
      <c r="B69" s="30" t="s">
        <v>73</v>
      </c>
      <c r="C69" s="30" t="s">
        <v>74</v>
      </c>
      <c r="D69" s="30" t="s">
        <v>53</v>
      </c>
      <c r="E69" s="30" t="s">
        <v>54</v>
      </c>
      <c r="F69" s="36">
        <v>1600000</v>
      </c>
    </row>
    <row r="70" spans="1:6" s="2" customFormat="1" ht="15" outlineLevel="2">
      <c r="A70" s="2">
        <v>2</v>
      </c>
      <c r="B70" s="30" t="s">
        <v>63</v>
      </c>
      <c r="C70" s="30" t="s">
        <v>64</v>
      </c>
      <c r="D70" s="30" t="s">
        <v>138</v>
      </c>
      <c r="E70" s="30" t="s">
        <v>139</v>
      </c>
      <c r="F70" s="36">
        <v>3500000</v>
      </c>
    </row>
    <row r="71" spans="1:6" s="2" customFormat="1" ht="15" outlineLevel="2">
      <c r="A71" s="2">
        <v>2</v>
      </c>
      <c r="B71" s="30" t="s">
        <v>73</v>
      </c>
      <c r="C71" s="30" t="s">
        <v>74</v>
      </c>
      <c r="D71" s="30" t="s">
        <v>140</v>
      </c>
      <c r="E71" s="30" t="s">
        <v>141</v>
      </c>
      <c r="F71" s="36">
        <v>2887000</v>
      </c>
    </row>
    <row r="72" spans="1:6" s="2" customFormat="1" ht="15" outlineLevel="2" thickBot="1">
      <c r="A72" s="2">
        <v>2</v>
      </c>
      <c r="B72" s="30" t="s">
        <v>75</v>
      </c>
      <c r="C72" s="30" t="s">
        <v>76</v>
      </c>
      <c r="D72" s="33" t="s">
        <v>140</v>
      </c>
      <c r="E72" s="33" t="s">
        <v>141</v>
      </c>
      <c r="F72" s="37">
        <v>2323000</v>
      </c>
    </row>
    <row r="73" spans="1:6" s="2" customFormat="1" ht="15" outlineLevel="2">
      <c r="A73" s="1" t="s">
        <v>87</v>
      </c>
      <c r="B73" s="30"/>
      <c r="C73" s="30"/>
      <c r="D73" s="34" t="s">
        <v>93</v>
      </c>
      <c r="E73" s="34"/>
      <c r="F73" s="35">
        <f>SUBTOTAL(9,F65:F72)</f>
        <v>13582000</v>
      </c>
    </row>
    <row r="74" spans="2:6" s="2" customFormat="1" ht="15" outlineLevel="2">
      <c r="B74" s="30"/>
      <c r="C74" s="30"/>
      <c r="D74" s="30"/>
      <c r="E74" s="30"/>
      <c r="F74" s="36"/>
    </row>
    <row r="75" spans="2:6" s="2" customFormat="1" ht="15" outlineLevel="2">
      <c r="B75" s="30"/>
      <c r="C75" s="32" t="s">
        <v>117</v>
      </c>
      <c r="D75" s="30"/>
      <c r="E75" s="30"/>
      <c r="F75" s="36"/>
    </row>
    <row r="76" spans="1:6" s="2" customFormat="1" ht="15" outlineLevel="2">
      <c r="A76" s="2">
        <v>3</v>
      </c>
      <c r="B76" s="30" t="s">
        <v>43</v>
      </c>
      <c r="C76" s="30" t="s">
        <v>44</v>
      </c>
      <c r="D76" s="30" t="s">
        <v>49</v>
      </c>
      <c r="E76" s="30" t="s">
        <v>50</v>
      </c>
      <c r="F76" s="38">
        <v>1616000</v>
      </c>
    </row>
    <row r="77" spans="1:6" s="2" customFormat="1" ht="15" outlineLevel="2">
      <c r="A77" s="2">
        <v>3</v>
      </c>
      <c r="B77" s="30" t="s">
        <v>47</v>
      </c>
      <c r="C77" s="30" t="s">
        <v>48</v>
      </c>
      <c r="D77" s="30" t="s">
        <v>49</v>
      </c>
      <c r="E77" s="30" t="s">
        <v>50</v>
      </c>
      <c r="F77" s="36">
        <v>1500000</v>
      </c>
    </row>
    <row r="78" spans="1:6" s="2" customFormat="1" ht="15" outlineLevel="1">
      <c r="A78" s="2">
        <v>3</v>
      </c>
      <c r="B78" s="30" t="s">
        <v>142</v>
      </c>
      <c r="C78" s="30" t="s">
        <v>143</v>
      </c>
      <c r="D78" s="30" t="s">
        <v>49</v>
      </c>
      <c r="E78" s="30" t="s">
        <v>50</v>
      </c>
      <c r="F78" s="36">
        <v>750000</v>
      </c>
    </row>
    <row r="79" spans="1:6" s="2" customFormat="1" ht="15" outlineLevel="1">
      <c r="A79" s="2">
        <v>3</v>
      </c>
      <c r="B79" s="30" t="s">
        <v>55</v>
      </c>
      <c r="C79" s="30" t="s">
        <v>56</v>
      </c>
      <c r="D79" s="30" t="s">
        <v>49</v>
      </c>
      <c r="E79" s="30" t="s">
        <v>50</v>
      </c>
      <c r="F79" s="36">
        <v>800000</v>
      </c>
    </row>
    <row r="80" spans="1:6" s="2" customFormat="1" ht="15" outlineLevel="1">
      <c r="A80" s="2">
        <v>3</v>
      </c>
      <c r="B80" s="30" t="s">
        <v>59</v>
      </c>
      <c r="C80" s="30" t="s">
        <v>60</v>
      </c>
      <c r="D80" s="30" t="s">
        <v>49</v>
      </c>
      <c r="E80" s="30" t="s">
        <v>50</v>
      </c>
      <c r="F80" s="36">
        <v>7700000</v>
      </c>
    </row>
    <row r="81" spans="1:6" s="2" customFormat="1" ht="15" outlineLevel="2" thickBot="1">
      <c r="A81" s="2">
        <v>3</v>
      </c>
      <c r="B81" s="30" t="s">
        <v>70</v>
      </c>
      <c r="C81" s="30" t="s">
        <v>71</v>
      </c>
      <c r="D81" s="33" t="s">
        <v>41</v>
      </c>
      <c r="E81" s="33" t="s">
        <v>42</v>
      </c>
      <c r="F81" s="37">
        <v>2170000</v>
      </c>
    </row>
    <row r="82" spans="2:6" s="2" customFormat="1" ht="15" outlineLevel="2">
      <c r="B82" s="30"/>
      <c r="C82" s="30"/>
      <c r="D82" s="34" t="s">
        <v>159</v>
      </c>
      <c r="E82" s="34"/>
      <c r="F82" s="35">
        <f>SUBTOTAL(9,F76:F81)</f>
        <v>14536000</v>
      </c>
    </row>
    <row r="83" spans="2:6" s="2" customFormat="1" ht="15" outlineLevel="2">
      <c r="B83" s="30"/>
      <c r="C83" s="30"/>
      <c r="D83" s="30"/>
      <c r="E83" s="30"/>
      <c r="F83" s="36"/>
    </row>
    <row r="84" spans="2:6" s="2" customFormat="1" ht="15" outlineLevel="2">
      <c r="B84" s="30"/>
      <c r="C84" s="32" t="s">
        <v>94</v>
      </c>
      <c r="D84" s="30"/>
      <c r="E84" s="30"/>
      <c r="F84" s="36"/>
    </row>
    <row r="85" spans="1:6" s="2" customFormat="1" ht="15" outlineLevel="2" thickBot="1">
      <c r="A85" s="2">
        <v>4</v>
      </c>
      <c r="B85" s="30" t="s">
        <v>1</v>
      </c>
      <c r="C85" s="30" t="s">
        <v>2</v>
      </c>
      <c r="D85" s="33" t="s">
        <v>33</v>
      </c>
      <c r="E85" s="33" t="s">
        <v>34</v>
      </c>
      <c r="F85" s="41">
        <v>-2265000</v>
      </c>
    </row>
    <row r="86" spans="2:6" s="2" customFormat="1" ht="15" outlineLevel="2">
      <c r="B86" s="30"/>
      <c r="C86" s="30"/>
      <c r="D86" s="34" t="s">
        <v>160</v>
      </c>
      <c r="E86" s="34"/>
      <c r="F86" s="35">
        <f>SUBTOTAL(9,F85)</f>
        <v>-2265000</v>
      </c>
    </row>
    <row r="87" spans="2:6" s="2" customFormat="1" ht="15" outlineLevel="2">
      <c r="B87" s="30"/>
      <c r="C87" s="30"/>
      <c r="D87" s="30"/>
      <c r="E87" s="30"/>
      <c r="F87" s="36"/>
    </row>
    <row r="88" spans="2:6" s="2" customFormat="1" ht="15" outlineLevel="2">
      <c r="B88" s="30"/>
      <c r="C88" s="32" t="s">
        <v>95</v>
      </c>
      <c r="D88" s="30"/>
      <c r="E88" s="30"/>
      <c r="F88" s="36"/>
    </row>
    <row r="89" spans="1:6" s="2" customFormat="1" ht="15" outlineLevel="2">
      <c r="A89" s="2">
        <v>5</v>
      </c>
      <c r="B89" s="30" t="s">
        <v>144</v>
      </c>
      <c r="C89" s="40" t="s">
        <v>145</v>
      </c>
      <c r="D89" s="30" t="s">
        <v>57</v>
      </c>
      <c r="E89" s="30" t="s">
        <v>58</v>
      </c>
      <c r="F89" s="38">
        <v>635750</v>
      </c>
    </row>
    <row r="90" spans="1:6" s="2" customFormat="1" ht="15" outlineLevel="2">
      <c r="A90" s="2">
        <v>5</v>
      </c>
      <c r="B90" s="30" t="s">
        <v>59</v>
      </c>
      <c r="C90" s="40" t="s">
        <v>60</v>
      </c>
      <c r="D90" s="30" t="s">
        <v>57</v>
      </c>
      <c r="E90" s="30" t="s">
        <v>58</v>
      </c>
      <c r="F90" s="36">
        <v>525000</v>
      </c>
    </row>
    <row r="91" spans="1:6" s="2" customFormat="1" ht="15" outlineLevel="2">
      <c r="A91" s="2">
        <v>5</v>
      </c>
      <c r="B91" s="30" t="s">
        <v>63</v>
      </c>
      <c r="C91" s="40" t="s">
        <v>64</v>
      </c>
      <c r="D91" s="30" t="s">
        <v>57</v>
      </c>
      <c r="E91" s="30" t="s">
        <v>58</v>
      </c>
      <c r="F91" s="36">
        <v>8000000</v>
      </c>
    </row>
    <row r="92" spans="1:6" s="2" customFormat="1" ht="15" outlineLevel="2">
      <c r="A92" s="2">
        <v>5</v>
      </c>
      <c r="B92" s="30" t="s">
        <v>67</v>
      </c>
      <c r="C92" s="40" t="s">
        <v>68</v>
      </c>
      <c r="D92" s="30" t="s">
        <v>57</v>
      </c>
      <c r="E92" s="30" t="s">
        <v>58</v>
      </c>
      <c r="F92" s="36">
        <v>1800000</v>
      </c>
    </row>
    <row r="93" spans="1:6" s="2" customFormat="1" ht="15" outlineLevel="2">
      <c r="A93" s="2">
        <v>5</v>
      </c>
      <c r="B93" s="30" t="s">
        <v>70</v>
      </c>
      <c r="C93" s="40" t="s">
        <v>71</v>
      </c>
      <c r="D93" s="30" t="s">
        <v>57</v>
      </c>
      <c r="E93" s="30" t="s">
        <v>58</v>
      </c>
      <c r="F93" s="36">
        <v>2500000</v>
      </c>
    </row>
    <row r="94" spans="1:6" s="2" customFormat="1" ht="15" outlineLevel="2">
      <c r="A94" s="2">
        <v>5</v>
      </c>
      <c r="B94" s="32" t="s">
        <v>79</v>
      </c>
      <c r="C94" s="40" t="s">
        <v>80</v>
      </c>
      <c r="D94" s="30" t="s">
        <v>57</v>
      </c>
      <c r="E94" s="30" t="s">
        <v>58</v>
      </c>
      <c r="F94" s="36">
        <v>1970000</v>
      </c>
    </row>
    <row r="95" spans="1:6" s="2" customFormat="1" ht="15" outlineLevel="2">
      <c r="A95" s="2">
        <v>5</v>
      </c>
      <c r="B95" s="30" t="s">
        <v>70</v>
      </c>
      <c r="C95" s="40" t="s">
        <v>71</v>
      </c>
      <c r="D95" s="30" t="s">
        <v>72</v>
      </c>
      <c r="E95" s="30" t="s">
        <v>169</v>
      </c>
      <c r="F95" s="36">
        <v>23580000</v>
      </c>
    </row>
    <row r="96" spans="1:6" s="2" customFormat="1" ht="15" outlineLevel="2">
      <c r="A96" s="2">
        <v>5</v>
      </c>
      <c r="B96" s="30" t="s">
        <v>67</v>
      </c>
      <c r="C96" s="40" t="s">
        <v>68</v>
      </c>
      <c r="D96" s="30" t="s">
        <v>69</v>
      </c>
      <c r="E96" s="30" t="s">
        <v>170</v>
      </c>
      <c r="F96" s="36">
        <v>3543000</v>
      </c>
    </row>
    <row r="97" spans="1:6" s="2" customFormat="1" ht="15" outlineLevel="2" thickBot="1">
      <c r="A97" s="2">
        <v>5</v>
      </c>
      <c r="B97" s="30" t="s">
        <v>70</v>
      </c>
      <c r="C97" s="30" t="s">
        <v>71</v>
      </c>
      <c r="D97" s="33" t="s">
        <v>69</v>
      </c>
      <c r="E97" s="33" t="s">
        <v>170</v>
      </c>
      <c r="F97" s="37">
        <v>650000</v>
      </c>
    </row>
    <row r="98" spans="2:6" s="2" customFormat="1" ht="15" outlineLevel="2">
      <c r="B98" s="30"/>
      <c r="C98" s="30"/>
      <c r="D98" s="34" t="s">
        <v>96</v>
      </c>
      <c r="E98" s="34"/>
      <c r="F98" s="35">
        <f>SUBTOTAL(9,F89:F97)</f>
        <v>43203750</v>
      </c>
    </row>
    <row r="99" spans="2:6" s="2" customFormat="1" ht="15" outlineLevel="2">
      <c r="B99" s="30"/>
      <c r="C99" s="30"/>
      <c r="D99" s="34"/>
      <c r="E99" s="34"/>
      <c r="F99" s="35"/>
    </row>
    <row r="100" spans="2:6" s="2" customFormat="1" ht="15" outlineLevel="2">
      <c r="B100" s="30"/>
      <c r="C100" s="32" t="s">
        <v>165</v>
      </c>
      <c r="D100" s="34"/>
      <c r="E100" s="34"/>
      <c r="F100" s="35"/>
    </row>
    <row r="101" spans="1:6" s="2" customFormat="1" ht="15" outlineLevel="2">
      <c r="A101" s="2">
        <v>8</v>
      </c>
      <c r="B101" s="30" t="s">
        <v>37</v>
      </c>
      <c r="C101" s="40" t="s">
        <v>38</v>
      </c>
      <c r="D101" s="30" t="s">
        <v>154</v>
      </c>
      <c r="E101" s="30" t="s">
        <v>155</v>
      </c>
      <c r="F101" s="38">
        <v>57218000</v>
      </c>
    </row>
    <row r="102" spans="1:6" s="2" customFormat="1" ht="15" outlineLevel="2">
      <c r="A102" s="2">
        <v>8</v>
      </c>
      <c r="B102" s="30" t="s">
        <v>70</v>
      </c>
      <c r="C102" s="40" t="s">
        <v>71</v>
      </c>
      <c r="D102" s="30" t="s">
        <v>156</v>
      </c>
      <c r="E102" s="30" t="s">
        <v>157</v>
      </c>
      <c r="F102" s="36">
        <v>358000</v>
      </c>
    </row>
    <row r="103" spans="1:6" s="2" customFormat="1" ht="15" outlineLevel="2" thickBot="1">
      <c r="A103" s="2">
        <v>8</v>
      </c>
      <c r="B103" s="30" t="s">
        <v>37</v>
      </c>
      <c r="C103" s="40" t="s">
        <v>38</v>
      </c>
      <c r="D103" s="33" t="s">
        <v>158</v>
      </c>
      <c r="E103" s="33" t="s">
        <v>171</v>
      </c>
      <c r="F103" s="37">
        <v>626000</v>
      </c>
    </row>
    <row r="104" spans="2:6" s="2" customFormat="1" ht="15" outlineLevel="2">
      <c r="B104" s="30"/>
      <c r="C104" s="30"/>
      <c r="D104" s="34" t="s">
        <v>166</v>
      </c>
      <c r="E104" s="30"/>
      <c r="F104" s="35">
        <f>SUBTOTAL(9,F101:F103)</f>
        <v>58202000</v>
      </c>
    </row>
    <row r="105" spans="2:6" s="2" customFormat="1" ht="15" outlineLevel="2">
      <c r="B105" s="30"/>
      <c r="C105" s="30"/>
      <c r="D105" s="30"/>
      <c r="E105" s="30"/>
      <c r="F105" s="36"/>
    </row>
    <row r="106" spans="2:6" s="2" customFormat="1" ht="15" outlineLevel="2">
      <c r="B106" s="30"/>
      <c r="C106" s="32" t="s">
        <v>97</v>
      </c>
      <c r="D106" s="30"/>
      <c r="E106" s="30"/>
      <c r="F106" s="36"/>
    </row>
    <row r="107" spans="1:6" s="2" customFormat="1" ht="15" outlineLevel="1">
      <c r="A107" s="1">
        <v>6</v>
      </c>
      <c r="B107" s="30" t="s">
        <v>146</v>
      </c>
      <c r="C107" s="40" t="s">
        <v>147</v>
      </c>
      <c r="D107" s="30" t="s">
        <v>61</v>
      </c>
      <c r="E107" s="30" t="s">
        <v>62</v>
      </c>
      <c r="F107" s="38">
        <v>560000</v>
      </c>
    </row>
    <row r="108" spans="1:6" s="2" customFormat="1" ht="15" outlineLevel="1" thickBot="1">
      <c r="A108" s="1">
        <v>6</v>
      </c>
      <c r="B108" s="32" t="s">
        <v>77</v>
      </c>
      <c r="C108" s="40" t="s">
        <v>78</v>
      </c>
      <c r="D108" s="33" t="s">
        <v>61</v>
      </c>
      <c r="E108" s="33" t="s">
        <v>62</v>
      </c>
      <c r="F108" s="37">
        <v>1256468</v>
      </c>
    </row>
    <row r="109" spans="1:6" s="2" customFormat="1" ht="15" outlineLevel="1">
      <c r="A109" s="1"/>
      <c r="B109" s="32"/>
      <c r="C109" s="40"/>
      <c r="D109" s="34" t="s">
        <v>98</v>
      </c>
      <c r="E109" s="34"/>
      <c r="F109" s="35">
        <f>SUBTOTAL(9,F107:F108)</f>
        <v>1816468</v>
      </c>
    </row>
    <row r="110" spans="1:6" s="2" customFormat="1" ht="15" outlineLevel="1">
      <c r="A110" s="1"/>
      <c r="B110" s="32"/>
      <c r="C110" s="40"/>
      <c r="D110" s="34"/>
      <c r="E110" s="34"/>
      <c r="F110" s="35"/>
    </row>
    <row r="111" spans="1:6" s="2" customFormat="1" ht="15" outlineLevel="1">
      <c r="A111" s="1"/>
      <c r="B111" s="32"/>
      <c r="C111" s="32" t="s">
        <v>99</v>
      </c>
      <c r="D111" s="30"/>
      <c r="E111" s="30"/>
      <c r="F111" s="36"/>
    </row>
    <row r="112" spans="1:6" s="2" customFormat="1" ht="15" outlineLevel="1">
      <c r="A112" s="1">
        <v>7</v>
      </c>
      <c r="B112" s="30" t="s">
        <v>1</v>
      </c>
      <c r="C112" s="40" t="s">
        <v>2</v>
      </c>
      <c r="D112" s="30" t="s">
        <v>35</v>
      </c>
      <c r="E112" s="30" t="s">
        <v>36</v>
      </c>
      <c r="F112" s="38">
        <v>358000</v>
      </c>
    </row>
    <row r="113" spans="1:6" s="2" customFormat="1" ht="15" outlineLevel="2">
      <c r="A113" s="1">
        <v>7</v>
      </c>
      <c r="B113" s="30" t="s">
        <v>43</v>
      </c>
      <c r="C113" s="40" t="s">
        <v>44</v>
      </c>
      <c r="D113" s="30" t="s">
        <v>148</v>
      </c>
      <c r="E113" s="30" t="s">
        <v>149</v>
      </c>
      <c r="F113" s="36">
        <v>1120000</v>
      </c>
    </row>
    <row r="114" spans="1:6" s="2" customFormat="1" ht="15" outlineLevel="1">
      <c r="A114" s="1">
        <v>7</v>
      </c>
      <c r="B114" s="30" t="s">
        <v>1</v>
      </c>
      <c r="C114" s="40" t="s">
        <v>2</v>
      </c>
      <c r="D114" s="30" t="s">
        <v>39</v>
      </c>
      <c r="E114" s="30" t="s">
        <v>40</v>
      </c>
      <c r="F114" s="36">
        <v>2875000</v>
      </c>
    </row>
    <row r="115" spans="1:6" s="2" customFormat="1" ht="15" outlineLevel="1">
      <c r="A115" s="1">
        <v>7</v>
      </c>
      <c r="B115" s="30" t="s">
        <v>37</v>
      </c>
      <c r="C115" s="40" t="s">
        <v>38</v>
      </c>
      <c r="D115" s="30" t="s">
        <v>39</v>
      </c>
      <c r="E115" s="30" t="s">
        <v>40</v>
      </c>
      <c r="F115" s="36">
        <v>18000000</v>
      </c>
    </row>
    <row r="116" spans="1:6" s="2" customFormat="1" ht="15" outlineLevel="1">
      <c r="A116" s="1">
        <v>7</v>
      </c>
      <c r="B116" s="30" t="s">
        <v>43</v>
      </c>
      <c r="C116" s="40" t="s">
        <v>44</v>
      </c>
      <c r="D116" s="30" t="s">
        <v>39</v>
      </c>
      <c r="E116" s="30" t="s">
        <v>40</v>
      </c>
      <c r="F116" s="36">
        <v>2056000</v>
      </c>
    </row>
    <row r="117" spans="1:6" s="2" customFormat="1" ht="15" outlineLevel="2">
      <c r="A117" s="1">
        <v>7</v>
      </c>
      <c r="B117" s="30" t="s">
        <v>65</v>
      </c>
      <c r="C117" s="40" t="s">
        <v>66</v>
      </c>
      <c r="D117" s="30" t="s">
        <v>39</v>
      </c>
      <c r="E117" s="30" t="s">
        <v>40</v>
      </c>
      <c r="F117" s="36">
        <v>1827000</v>
      </c>
    </row>
    <row r="118" spans="1:6" s="2" customFormat="1" ht="15" outlineLevel="2" thickBot="1">
      <c r="A118" s="1">
        <v>7</v>
      </c>
      <c r="B118" s="30" t="s">
        <v>70</v>
      </c>
      <c r="C118" s="40" t="s">
        <v>71</v>
      </c>
      <c r="D118" s="33" t="s">
        <v>39</v>
      </c>
      <c r="E118" s="33" t="s">
        <v>40</v>
      </c>
      <c r="F118" s="37">
        <v>4227000</v>
      </c>
    </row>
    <row r="119" spans="2:6" s="2" customFormat="1" ht="15" outlineLevel="2">
      <c r="B119" s="30"/>
      <c r="C119" s="40"/>
      <c r="D119" s="34" t="s">
        <v>100</v>
      </c>
      <c r="E119" s="34"/>
      <c r="F119" s="35">
        <f>SUBTOTAL(9,F112:F118)</f>
        <v>30463000</v>
      </c>
    </row>
    <row r="120" spans="2:6" s="2" customFormat="1" ht="15" outlineLevel="2" thickBot="1">
      <c r="B120" s="30"/>
      <c r="C120" s="40"/>
      <c r="D120" s="34"/>
      <c r="E120" s="34"/>
      <c r="F120" s="39"/>
    </row>
    <row r="121" spans="1:6" ht="15" outlineLevel="1">
      <c r="A121" s="5"/>
      <c r="D121" s="10" t="s">
        <v>101</v>
      </c>
      <c r="E121" s="9"/>
      <c r="F121" s="11">
        <f>SUBTOTAL(9,F65:F119)</f>
        <v>159538218</v>
      </c>
    </row>
    <row r="122" spans="2:6" s="2" customFormat="1" ht="15" outlineLevel="2">
      <c r="B122" s="30"/>
      <c r="C122" s="32" t="s">
        <v>161</v>
      </c>
      <c r="D122" s="30"/>
      <c r="E122" s="30"/>
      <c r="F122" s="36"/>
    </row>
    <row r="123" spans="1:6" s="2" customFormat="1" ht="15" outlineLevel="2">
      <c r="A123" s="2">
        <v>8</v>
      </c>
      <c r="B123" s="32" t="s">
        <v>1</v>
      </c>
      <c r="C123" s="40" t="s">
        <v>2</v>
      </c>
      <c r="D123" s="30" t="s">
        <v>150</v>
      </c>
      <c r="E123" s="30" t="s">
        <v>151</v>
      </c>
      <c r="F123" s="38">
        <v>1835787</v>
      </c>
    </row>
    <row r="124" spans="1:6" s="2" customFormat="1" ht="15" outlineLevel="2" thickBot="1">
      <c r="A124" s="2">
        <v>8</v>
      </c>
      <c r="B124" s="32" t="s">
        <v>1</v>
      </c>
      <c r="C124" s="40" t="s">
        <v>2</v>
      </c>
      <c r="D124" s="33" t="s">
        <v>152</v>
      </c>
      <c r="E124" s="33" t="s">
        <v>153</v>
      </c>
      <c r="F124" s="37">
        <v>12563000</v>
      </c>
    </row>
    <row r="125" spans="2:6" s="2" customFormat="1" ht="15" outlineLevel="2">
      <c r="B125" s="30"/>
      <c r="C125" s="40"/>
      <c r="D125" s="32" t="s">
        <v>163</v>
      </c>
      <c r="E125" s="34"/>
      <c r="F125" s="42">
        <f>SUBTOTAL(9,F123:F124)</f>
        <v>14398787</v>
      </c>
    </row>
    <row r="126" spans="2:6" s="2" customFormat="1" ht="15" outlineLevel="2" thickBot="1">
      <c r="B126" s="30"/>
      <c r="C126" s="40"/>
      <c r="D126" s="30"/>
      <c r="E126" s="30"/>
      <c r="F126" s="36"/>
    </row>
    <row r="127" spans="1:6" ht="15">
      <c r="A127" s="5" t="s">
        <v>88</v>
      </c>
      <c r="D127" s="12" t="s">
        <v>102</v>
      </c>
      <c r="E127" s="13"/>
      <c r="F127" s="29">
        <f>SUBTOTAL(9,F36:F126)</f>
        <v>372226005</v>
      </c>
    </row>
    <row r="128" ht="15">
      <c r="F128" s="4"/>
    </row>
    <row r="130" ht="15">
      <c r="F130" s="4"/>
    </row>
    <row r="131" ht="15">
      <c r="F131" s="4"/>
    </row>
    <row r="132" ht="15">
      <c r="F132" s="4"/>
    </row>
  </sheetData>
  <printOptions/>
  <pageMargins left="0.7" right="0.7" top="0.75" bottom="0.75" header="0.3" footer="0.3"/>
  <pageSetup fitToHeight="0" fitToWidth="1" horizontalDpi="600" verticalDpi="600" orientation="landscape" scale="82" r:id="rId1"/>
  <headerFooter>
    <oddHeader>&amp;C&amp;"-,Bold"&amp;16Schedule B - MN-6 FY 2024
&amp;14Changes in Revenue by Revenue Sourse</oddHeader>
    <oddFooter>&amp;Cpage &amp;P</oddFooter>
  </headerFooter>
  <rowBreaks count="2" manualBreakCount="2">
    <brk id="34" max="16383" man="1"/>
    <brk id="110" max="16383" man="1"/>
  </rowBreaks>
  <colBreaks count="2" manualBreakCount="2">
    <brk id="1" max="16383" man="1"/>
    <brk id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Sturm, Paul</dc:creator>
  <cp:keywords/>
  <dc:description/>
  <cp:lastModifiedBy>DelFranco, Ruthie</cp:lastModifiedBy>
  <cp:lastPrinted>2024-06-30T03:28:12Z</cp:lastPrinted>
  <dcterms:created xsi:type="dcterms:W3CDTF">2024-05-20T21:36:35Z</dcterms:created>
  <dcterms:modified xsi:type="dcterms:W3CDTF">2024-06-30T11:14:32Z</dcterms:modified>
  <cp:category/>
  <cp:version/>
  <cp:contentType/>
  <cp:contentStatus/>
</cp:coreProperties>
</file>