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7640" tabRatio="987" activeTab="2"/>
  </bookViews>
  <sheets>
    <sheet name="TAXES" sheetId="1" r:id="rId1"/>
    <sheet name="MISCELLANEOUS" sheetId="2" r:id="rId2"/>
    <sheet name="FINAL" sheetId="3" r:id="rId3"/>
  </sheets>
  <definedNames>
    <definedName name="_xlnm._FilterDatabase" localSheetId="1" hidden="1">'MISCELLANEOUS'!$A$2:$E$31</definedName>
    <definedName name="_xlnm.Print_Titles" localSheetId="2">'FINAL'!$1:$1</definedName>
  </definedNames>
  <calcPr calcId="162913"/>
  <extLst/>
</workbook>
</file>

<file path=xl/sharedStrings.xml><?xml version="1.0" encoding="utf-8"?>
<sst xmlns="http://schemas.openxmlformats.org/spreadsheetml/2006/main" count="324" uniqueCount="127">
  <si>
    <t>TAXES</t>
  </si>
  <si>
    <t>AGENCY</t>
  </si>
  <si>
    <t>AGENCY NAME</t>
  </si>
  <si>
    <t>SOURCE</t>
  </si>
  <si>
    <t>MN CHANGE</t>
  </si>
  <si>
    <t>REV SOURCE DESCRIPTION</t>
  </si>
  <si>
    <t>Mayoralty</t>
  </si>
  <si>
    <t>Real Property Tax 1st Quarter</t>
  </si>
  <si>
    <t>Real Property Tax 3rd Quarter</t>
  </si>
  <si>
    <t>General Sales Tax</t>
  </si>
  <si>
    <t>SUMMARY</t>
  </si>
  <si>
    <t>Tax Audit Revenue Changes</t>
  </si>
  <si>
    <t>Real Estate</t>
  </si>
  <si>
    <t>Mortgage Tax</t>
  </si>
  <si>
    <t>Sales</t>
  </si>
  <si>
    <t>Personal Income Tax</t>
  </si>
  <si>
    <t>Mortgage Recording</t>
  </si>
  <si>
    <t>General Corporation Tax</t>
  </si>
  <si>
    <t>Personal Income</t>
  </si>
  <si>
    <t>General Corporation</t>
  </si>
  <si>
    <t>Utility</t>
  </si>
  <si>
    <t>Utility Tax</t>
  </si>
  <si>
    <t>Real Property Transfer</t>
  </si>
  <si>
    <t>Others</t>
  </si>
  <si>
    <t>TAX AND AUDIT REVENUE TOTAL</t>
  </si>
  <si>
    <t>MISCELLANEOUS</t>
  </si>
  <si>
    <t>Sundries</t>
  </si>
  <si>
    <t>Licences, Franchises, Etc.</t>
  </si>
  <si>
    <t>Office Of The Comptroller</t>
  </si>
  <si>
    <t>Charges for Services</t>
  </si>
  <si>
    <t>Water Sewage Charges</t>
  </si>
  <si>
    <t>Fines and Forfeitures</t>
  </si>
  <si>
    <t>Other Services And Fees</t>
  </si>
  <si>
    <t>Rental Income</t>
  </si>
  <si>
    <t>Interest Income</t>
  </si>
  <si>
    <t>Other Miscellaneous</t>
  </si>
  <si>
    <t>MISCELLANEOUS TOTAL</t>
  </si>
  <si>
    <t>Police Department</t>
  </si>
  <si>
    <t>Permits - General</t>
  </si>
  <si>
    <t>Housing Preservation And Development</t>
  </si>
  <si>
    <t>Rentals: Other</t>
  </si>
  <si>
    <t>Department Of Buildings</t>
  </si>
  <si>
    <t>Department Of Finance</t>
  </si>
  <si>
    <t>Source</t>
  </si>
  <si>
    <t>Description</t>
  </si>
  <si>
    <t>TAX AND AUDIT REVENUE CHANGES</t>
  </si>
  <si>
    <t>Licenses, Franchises, Etc.</t>
  </si>
  <si>
    <t>Charges for Service</t>
  </si>
  <si>
    <t>GRAND TOTAL</t>
  </si>
  <si>
    <t>00003</t>
  </si>
  <si>
    <t>00050</t>
  </si>
  <si>
    <t>00077</t>
  </si>
  <si>
    <t>00090</t>
  </si>
  <si>
    <t>00093</t>
  </si>
  <si>
    <t>00099</t>
  </si>
  <si>
    <t>00103</t>
  </si>
  <si>
    <t>00122</t>
  </si>
  <si>
    <t>TAX AND AUDIT REVENUE CHANGES TOTAL</t>
  </si>
  <si>
    <t>Licenses, Franchises, Etc. Subtotal</t>
  </si>
  <si>
    <t>Charges for Service Subtotal</t>
  </si>
  <si>
    <t>Water and Sewage Charges</t>
  </si>
  <si>
    <t>00521</t>
  </si>
  <si>
    <t>Reimbursement From Water Board</t>
  </si>
  <si>
    <t>Water and Sewage Subtotal</t>
  </si>
  <si>
    <t>Fines and Forfeitures Subtotal</t>
  </si>
  <si>
    <t>Rental Income Subtotal</t>
  </si>
  <si>
    <t>Interest Income Subtotal</t>
  </si>
  <si>
    <t>Other Miscellaneous Subtotal</t>
  </si>
  <si>
    <t>00001</t>
  </si>
  <si>
    <t>Agency Name</t>
  </si>
  <si>
    <t>Minor Sales</t>
  </si>
  <si>
    <t>00002</t>
  </si>
  <si>
    <t>Real Property Tax 2nd Quarter</t>
  </si>
  <si>
    <t>Conveyance Of Real Property Tax</t>
  </si>
  <si>
    <t>Administrative Serv To Public</t>
  </si>
  <si>
    <t>Fines - General</t>
  </si>
  <si>
    <t>Department Of Citywide Administrative Services</t>
  </si>
  <si>
    <t>Licenses - General</t>
  </si>
  <si>
    <t>00091</t>
  </si>
  <si>
    <t>Refunds Of Personal Income Tax</t>
  </si>
  <si>
    <t>00102</t>
  </si>
  <si>
    <t>00112</t>
  </si>
  <si>
    <t>Tax On Occupancy Of Hotel Room</t>
  </si>
  <si>
    <t>00135</t>
  </si>
  <si>
    <t>Tax Audit Revenue</t>
  </si>
  <si>
    <t>Hotel</t>
  </si>
  <si>
    <t>Personal Income Tax (Nonresident City Employees)</t>
  </si>
  <si>
    <t>Interest Income - Other</t>
  </si>
  <si>
    <t>00094</t>
  </si>
  <si>
    <t>Refunds Of General Corp Tax</t>
  </si>
  <si>
    <t>00104</t>
  </si>
  <si>
    <t>Pass Through Entity Tax</t>
  </si>
  <si>
    <t>00114</t>
  </si>
  <si>
    <t>Refunds Of All Other Taxes</t>
  </si>
  <si>
    <t xml:space="preserve"> Department Of Health And Mental Hygiene</t>
  </si>
  <si>
    <t>Health Services/fees</t>
  </si>
  <si>
    <t>Fiscal 2023</t>
  </si>
  <si>
    <t>Personal Income and Pass-Through Entity</t>
  </si>
  <si>
    <t>00033</t>
  </si>
  <si>
    <t>Interest On Tax Receivable</t>
  </si>
  <si>
    <t>00100</t>
  </si>
  <si>
    <t xml:space="preserve"> Refunds Of Unicorporated Business Tax</t>
  </si>
  <si>
    <t>Unincorporated Business  Tax</t>
  </si>
  <si>
    <t>00117</t>
  </si>
  <si>
    <t>00121</t>
  </si>
  <si>
    <t>00125</t>
  </si>
  <si>
    <t xml:space="preserve"> Taxi Medalion Transfer Tax</t>
  </si>
  <si>
    <t>Off Track Betting - Surtax</t>
  </si>
  <si>
    <t>Medical Marijuana Excise Tax</t>
  </si>
  <si>
    <t>Fines-general</t>
  </si>
  <si>
    <t>Rentals: Airport-port Ny Auth</t>
  </si>
  <si>
    <t>Awards From Litigation</t>
  </si>
  <si>
    <t>Public Administrator-Queens County</t>
  </si>
  <si>
    <t>Department of Parks And Recreation</t>
  </si>
  <si>
    <t>Privileges - Other</t>
  </si>
  <si>
    <t>Rentals: Citi Field</t>
  </si>
  <si>
    <t>Department of Transportation</t>
  </si>
  <si>
    <t>Highways &amp; Street Service/fees</t>
  </si>
  <si>
    <t>Parking Meter Revenues</t>
  </si>
  <si>
    <t>Fines - Ecb</t>
  </si>
  <si>
    <t>Business Integrity Commission</t>
  </si>
  <si>
    <t>Office Of Administrative Trials And Hearings</t>
  </si>
  <si>
    <t>Department of Environmental Protection</t>
  </si>
  <si>
    <t>Landmarks Preservation Commission</t>
  </si>
  <si>
    <t>Taxi Medalion Transfer Tax</t>
  </si>
  <si>
    <t>Refunds Of Unicorporated Business Tax</t>
  </si>
  <si>
    <t>Fines -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</si>
</sst>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164" formatCode="_(* #,##0.00_);_(* \(#,##0.00\);_(* \-??_);_(@_)"/>
    <numFmt numFmtId="165" formatCode="_(* #,##0_);_(* \(#,##0\);_(* \-??_);_(@_)"/>
    <numFmt numFmtId="166" formatCode="_(\$* #,##0.00_);_(\$* \(#,##0.00\);_(\$* \-??_);_(@_)"/>
    <numFmt numFmtId="167" formatCode="\$#,##0_);&quot;($&quot;#,##0\)"/>
    <numFmt numFmtId="168" formatCode="00000"/>
    <numFmt numFmtId="169" formatCode="000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rgb="FFFBE5D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0E8E0"/>
        <bgColor indexed="64"/>
      </patternFill>
    </fill>
    <fill>
      <patternFill patternType="solid">
        <fgColor rgb="FF40E8E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40E8E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Border="0" applyProtection="0">
      <alignment/>
    </xf>
    <xf numFmtId="42" fontId="1" fillId="0" borderId="0" applyFont="0" applyFill="0" applyBorder="0" applyAlignment="0" applyProtection="0"/>
    <xf numFmtId="164" fontId="0" fillId="0" borderId="0" applyBorder="0" applyProtection="0">
      <alignment/>
    </xf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6">
    <xf numFmtId="0" fontId="0" fillId="0" borderId="0" xfId="0"/>
    <xf numFmtId="0" fontId="2" fillId="0" borderId="0" xfId="0" applyFont="1"/>
    <xf numFmtId="0" fontId="0" fillId="0" borderId="0" xfId="0"/>
    <xf numFmtId="0" fontId="0" fillId="2" borderId="0" xfId="0" applyFont="1" applyFill="1"/>
    <xf numFmtId="3" fontId="2" fillId="0" borderId="1" xfId="0" applyNumberFormat="1" applyFont="1" applyBorder="1"/>
    <xf numFmtId="0" fontId="0" fillId="0" borderId="0" xfId="0" applyFont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3" fontId="0" fillId="0" borderId="0" xfId="0" applyNumberFormat="1"/>
    <xf numFmtId="0" fontId="0" fillId="0" borderId="0" xfId="0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37" fontId="0" fillId="0" borderId="0" xfId="0" applyNumberFormat="1"/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4" xfId="0" applyFont="1" applyBorder="1" applyAlignment="1">
      <alignment/>
    </xf>
    <xf numFmtId="165" fontId="0" fillId="0" borderId="0" xfId="18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20" applyFont="1">
      <alignment/>
      <protection/>
    </xf>
    <xf numFmtId="0" fontId="6" fillId="0" borderId="4" xfId="0" applyFont="1" applyBorder="1" applyAlignment="1">
      <alignment vertical="center"/>
    </xf>
    <xf numFmtId="165" fontId="8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4" xfId="20" applyFont="1" applyBorder="1" applyAlignment="1">
      <alignment/>
      <protection/>
    </xf>
    <xf numFmtId="49" fontId="0" fillId="0" borderId="0" xfId="0" applyNumberFormat="1"/>
    <xf numFmtId="0" fontId="0" fillId="6" borderId="0" xfId="0" applyFill="1"/>
    <xf numFmtId="49" fontId="0" fillId="6" borderId="0" xfId="0" applyNumberFormat="1" applyFill="1"/>
    <xf numFmtId="37" fontId="0" fillId="6" borderId="0" xfId="0" applyNumberFormat="1" applyFill="1"/>
    <xf numFmtId="0" fontId="0" fillId="7" borderId="0" xfId="0" applyFill="1"/>
    <xf numFmtId="49" fontId="0" fillId="7" borderId="0" xfId="0" applyNumberFormat="1" applyFill="1"/>
    <xf numFmtId="0" fontId="0" fillId="8" borderId="0" xfId="0" applyFill="1"/>
    <xf numFmtId="0" fontId="0" fillId="9" borderId="0" xfId="0" applyFill="1"/>
    <xf numFmtId="49" fontId="0" fillId="9" borderId="0" xfId="0" applyNumberFormat="1" applyFill="1"/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5" fontId="0" fillId="0" borderId="0" xfId="0" applyNumberFormat="1"/>
    <xf numFmtId="3" fontId="0" fillId="9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16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0" fillId="10" borderId="0" xfId="0" applyFont="1" applyFill="1"/>
    <xf numFmtId="37" fontId="0" fillId="7" borderId="0" xfId="0" applyNumberFormat="1" applyFill="1"/>
    <xf numFmtId="0" fontId="0" fillId="11" borderId="0" xfId="0" applyFont="1" applyFill="1"/>
    <xf numFmtId="37" fontId="0" fillId="12" borderId="0" xfId="0" applyNumberFormat="1" applyFill="1"/>
    <xf numFmtId="0" fontId="0" fillId="12" borderId="0" xfId="0" applyFill="1"/>
    <xf numFmtId="0" fontId="0" fillId="13" borderId="0" xfId="0" applyFont="1" applyFill="1"/>
    <xf numFmtId="37" fontId="0" fillId="9" borderId="0" xfId="0" applyNumberFormat="1" applyFill="1"/>
    <xf numFmtId="0" fontId="0" fillId="14" borderId="0" xfId="0" applyFont="1" applyFill="1"/>
    <xf numFmtId="37" fontId="0" fillId="8" borderId="0" xfId="0" applyNumberFormat="1" applyFill="1"/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8" fontId="0" fillId="9" borderId="0" xfId="0" applyNumberFormat="1" applyFill="1" applyAlignment="1">
      <alignment horizontal="left"/>
    </xf>
    <xf numFmtId="168" fontId="0" fillId="7" borderId="0" xfId="0" applyNumberFormat="1" applyFill="1" applyAlignment="1">
      <alignment horizontal="left"/>
    </xf>
    <xf numFmtId="168" fontId="0" fillId="6" borderId="0" xfId="0" applyNumberFormat="1" applyFill="1" applyAlignment="1">
      <alignment horizontal="left"/>
    </xf>
    <xf numFmtId="0" fontId="0" fillId="15" borderId="0" xfId="0" applyFill="1"/>
    <xf numFmtId="37" fontId="0" fillId="15" borderId="0" xfId="0" applyNumberFormat="1" applyFill="1"/>
    <xf numFmtId="0" fontId="0" fillId="16" borderId="0" xfId="0" applyFont="1" applyFill="1"/>
    <xf numFmtId="0" fontId="0" fillId="17" borderId="0" xfId="0" applyFill="1"/>
    <xf numFmtId="37" fontId="0" fillId="17" borderId="0" xfId="0" applyNumberFormat="1" applyFill="1"/>
    <xf numFmtId="0" fontId="0" fillId="18" borderId="0" xfId="0" applyFont="1" applyFill="1"/>
    <xf numFmtId="49" fontId="0" fillId="0" borderId="0" xfId="0" applyNumberFormat="1" applyFill="1"/>
    <xf numFmtId="168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3" fontId="2" fillId="0" borderId="0" xfId="0" applyNumberFormat="1" applyFont="1" applyFill="1"/>
    <xf numFmtId="0" fontId="0" fillId="19" borderId="0" xfId="0" applyFont="1" applyFill="1"/>
    <xf numFmtId="5" fontId="3" fillId="0" borderId="0" xfId="18" applyNumberFormat="1" applyFont="1" applyBorder="1" applyAlignment="1" applyProtection="1">
      <alignment horizontal="right"/>
      <protection/>
    </xf>
    <xf numFmtId="5" fontId="0" fillId="0" borderId="0" xfId="16" applyNumberFormat="1" applyFont="1" applyBorder="1" applyAlignment="1" applyProtection="1">
      <alignment/>
      <protection/>
    </xf>
    <xf numFmtId="5" fontId="2" fillId="0" borderId="1" xfId="16" applyNumberFormat="1" applyFont="1" applyBorder="1" applyAlignment="1" applyProtection="1">
      <alignment/>
      <protection/>
    </xf>
    <xf numFmtId="5" fontId="2" fillId="0" borderId="0" xfId="16" applyNumberFormat="1" applyFont="1" applyBorder="1" applyAlignment="1" applyProtection="1">
      <alignment/>
      <protection/>
    </xf>
    <xf numFmtId="5" fontId="2" fillId="0" borderId="3" xfId="16" applyNumberFormat="1" applyFont="1" applyBorder="1" applyAlignment="1" applyProtection="1">
      <alignment/>
      <protection/>
    </xf>
    <xf numFmtId="5" fontId="5" fillId="0" borderId="4" xfId="0" applyNumberFormat="1" applyFont="1" applyBorder="1"/>
    <xf numFmtId="5" fontId="0" fillId="0" borderId="0" xfId="0" applyNumberFormat="1" applyFill="1"/>
    <xf numFmtId="5" fontId="6" fillId="0" borderId="4" xfId="0" applyNumberFormat="1" applyFont="1" applyBorder="1"/>
    <xf numFmtId="5" fontId="5" fillId="0" borderId="0" xfId="0" applyNumberFormat="1" applyFont="1" applyBorder="1"/>
    <xf numFmtId="5" fontId="6" fillId="0" borderId="0" xfId="0" applyNumberFormat="1" applyFont="1" applyBorder="1" applyAlignment="1">
      <alignment horizontal="left" vertical="center"/>
    </xf>
    <xf numFmtId="5" fontId="8" fillId="0" borderId="0" xfId="0" applyNumberFormat="1" applyFont="1" applyBorder="1" applyAlignment="1">
      <alignment horizontal="right" vertical="center"/>
    </xf>
    <xf numFmtId="5" fontId="6" fillId="0" borderId="4" xfId="0" applyNumberFormat="1" applyFont="1" applyBorder="1" applyAlignment="1">
      <alignment horizontal="right" vertical="center"/>
    </xf>
    <xf numFmtId="5" fontId="6" fillId="0" borderId="4" xfId="18" applyNumberFormat="1" applyFont="1" applyBorder="1" applyAlignment="1" applyProtection="1">
      <alignment horizontal="right" vertical="center"/>
      <protection/>
    </xf>
    <xf numFmtId="5" fontId="6" fillId="0" borderId="0" xfId="18" applyNumberFormat="1" applyFont="1" applyBorder="1" applyAlignment="1" applyProtection="1">
      <alignment horizontal="right" vertical="center"/>
      <protection/>
    </xf>
    <xf numFmtId="5" fontId="5" fillId="0" borderId="4" xfId="18" applyNumberFormat="1" applyFont="1" applyBorder="1" applyAlignment="1" applyProtection="1">
      <alignment/>
      <protection/>
    </xf>
    <xf numFmtId="5" fontId="5" fillId="0" borderId="0" xfId="18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5" fontId="2" fillId="0" borderId="0" xfId="16" applyNumberFormat="1" applyFont="1">
      <alignment/>
    </xf>
    <xf numFmtId="0" fontId="10" fillId="0" borderId="0" xfId="0" applyNumberFormat="1" applyFont="1" applyFill="1" applyBorder="1" applyAlignment="1">
      <alignment vertical="center"/>
    </xf>
    <xf numFmtId="37" fontId="10" fillId="0" borderId="0" xfId="18" applyNumberFormat="1" applyFont="1" applyFill="1" applyBorder="1" applyAlignment="1" quotePrefix="1">
      <alignment horizontal="right" vertical="center"/>
    </xf>
    <xf numFmtId="5" fontId="6" fillId="0" borderId="0" xfId="0" applyNumberFormat="1" applyFont="1" applyBorder="1"/>
    <xf numFmtId="0" fontId="0" fillId="17" borderId="0" xfId="0" applyFill="1" applyAlignment="1">
      <alignment wrapText="1"/>
    </xf>
    <xf numFmtId="37" fontId="0" fillId="0" borderId="0" xfId="0" applyNumberFormat="1" applyFill="1"/>
    <xf numFmtId="0" fontId="0" fillId="0" borderId="0" xfId="0" applyFont="1" applyFill="1"/>
    <xf numFmtId="169" fontId="0" fillId="9" borderId="0" xfId="0" applyNumberFormat="1" applyFill="1"/>
    <xf numFmtId="169" fontId="0" fillId="7" borderId="0" xfId="0" applyNumberFormat="1" applyFill="1"/>
    <xf numFmtId="169" fontId="0" fillId="6" borderId="0" xfId="0" applyNumberFormat="1" applyFill="1"/>
    <xf numFmtId="0" fontId="0" fillId="20" borderId="0" xfId="0" applyFont="1" applyFill="1"/>
    <xf numFmtId="169" fontId="0" fillId="15" borderId="0" xfId="0" applyNumberFormat="1" applyFill="1"/>
    <xf numFmtId="168" fontId="0" fillId="15" borderId="0" xfId="0" applyNumberFormat="1" applyFill="1" applyAlignment="1">
      <alignment horizontal="left"/>
    </xf>
    <xf numFmtId="3" fontId="0" fillId="15" borderId="0" xfId="0" applyNumberFormat="1" applyFill="1"/>
    <xf numFmtId="0" fontId="0" fillId="21" borderId="0" xfId="0" applyFont="1" applyFill="1"/>
    <xf numFmtId="168" fontId="0" fillId="0" borderId="0" xfId="0" applyNumberFormat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5" fontId="8" fillId="0" borderId="0" xfId="18" applyNumberFormat="1" applyFont="1" applyBorder="1" applyAlignment="1" applyProtection="1">
      <alignment horizontal="right" vertical="center"/>
      <protection/>
    </xf>
    <xf numFmtId="168" fontId="3" fillId="0" borderId="0" xfId="20" applyNumberFormat="1" applyFont="1" applyAlignment="1">
      <alignment horizontal="left"/>
      <protection/>
    </xf>
    <xf numFmtId="168" fontId="5" fillId="0" borderId="4" xfId="0" applyNumberFormat="1" applyFont="1" applyBorder="1" applyAlignment="1">
      <alignment horizontal="left" vertical="center"/>
    </xf>
    <xf numFmtId="168" fontId="6" fillId="0" borderId="4" xfId="0" applyNumberFormat="1" applyFont="1" applyBorder="1" applyAlignment="1">
      <alignment horizontal="left" vertical="center"/>
    </xf>
    <xf numFmtId="168" fontId="6" fillId="0" borderId="0" xfId="0" applyNumberFormat="1" applyFont="1" applyBorder="1" applyAlignment="1">
      <alignment horizontal="left" vertical="center"/>
    </xf>
    <xf numFmtId="168" fontId="8" fillId="0" borderId="0" xfId="0" applyNumberFormat="1" applyFont="1" applyBorder="1" applyAlignment="1">
      <alignment horizontal="left" vertical="center"/>
    </xf>
    <xf numFmtId="168" fontId="0" fillId="0" borderId="0" xfId="0" applyNumberFormat="1" applyFont="1" applyAlignment="1">
      <alignment horizontal="left"/>
    </xf>
    <xf numFmtId="168" fontId="5" fillId="0" borderId="0" xfId="0" applyNumberFormat="1" applyFont="1" applyBorder="1" applyAlignment="1">
      <alignment horizontal="left" vertical="center"/>
    </xf>
    <xf numFmtId="168" fontId="9" fillId="0" borderId="0" xfId="0" applyNumberFormat="1" applyFont="1" applyFill="1" applyBorder="1" applyAlignment="1">
      <alignment horizontal="left" vertical="center"/>
    </xf>
    <xf numFmtId="168" fontId="5" fillId="0" borderId="4" xfId="20" applyNumberFormat="1" applyFont="1" applyBorder="1">
      <alignment/>
      <protection/>
    </xf>
    <xf numFmtId="167" fontId="0" fillId="0" borderId="0" xfId="18" applyNumberFormat="1" applyFont="1" applyBorder="1" applyAlignment="1" applyProtection="1">
      <alignment wrapText="1"/>
      <protection/>
    </xf>
    <xf numFmtId="0" fontId="0" fillId="0" borderId="0" xfId="0" applyFill="1" applyAlignment="1">
      <alignment horizontal="left"/>
    </xf>
    <xf numFmtId="0" fontId="0" fillId="7" borderId="0" xfId="0" applyFill="1" applyAlignment="1">
      <alignment wrapText="1"/>
    </xf>
    <xf numFmtId="169" fontId="0" fillId="22" borderId="0" xfId="0" applyNumberFormat="1" applyFill="1"/>
    <xf numFmtId="49" fontId="0" fillId="22" borderId="0" xfId="0" applyNumberFormat="1" applyFill="1"/>
    <xf numFmtId="168" fontId="0" fillId="22" borderId="0" xfId="0" applyNumberFormat="1" applyFill="1" applyAlignment="1">
      <alignment horizontal="left"/>
    </xf>
    <xf numFmtId="0" fontId="0" fillId="22" borderId="0" xfId="0" applyFill="1"/>
    <xf numFmtId="3" fontId="0" fillId="22" borderId="0" xfId="0" applyNumberFormat="1" applyFill="1"/>
    <xf numFmtId="169" fontId="0" fillId="23" borderId="0" xfId="0" applyNumberFormat="1" applyFill="1"/>
    <xf numFmtId="49" fontId="0" fillId="23" borderId="0" xfId="0" applyNumberFormat="1" applyFill="1"/>
    <xf numFmtId="168" fontId="0" fillId="23" borderId="0" xfId="0" applyNumberFormat="1" applyFill="1" applyAlignment="1">
      <alignment horizontal="left"/>
    </xf>
    <xf numFmtId="0" fontId="0" fillId="23" borderId="0" xfId="0" applyFill="1"/>
    <xf numFmtId="3" fontId="0" fillId="23" borderId="0" xfId="0" applyNumberFormat="1" applyFill="1"/>
    <xf numFmtId="169" fontId="0" fillId="24" borderId="0" xfId="0" applyNumberFormat="1" applyFill="1"/>
    <xf numFmtId="49" fontId="0" fillId="24" borderId="0" xfId="0" applyNumberFormat="1" applyFill="1"/>
    <xf numFmtId="168" fontId="0" fillId="24" borderId="0" xfId="0" applyNumberFormat="1" applyFill="1" applyAlignment="1">
      <alignment horizontal="left"/>
    </xf>
    <xf numFmtId="0" fontId="0" fillId="24" borderId="0" xfId="0" applyFill="1"/>
    <xf numFmtId="3" fontId="0" fillId="24" borderId="0" xfId="0" applyNumberFormat="1" applyFill="1"/>
    <xf numFmtId="5" fontId="8" fillId="0" borderId="0" xfId="0" applyNumberFormat="1" applyFont="1" applyBorder="1"/>
    <xf numFmtId="0" fontId="0" fillId="0" borderId="0" xfId="0" applyFont="1" applyFill="1"/>
    <xf numFmtId="16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167" fontId="0" fillId="0" borderId="0" xfId="18" applyNumberFormat="1" applyFont="1" applyBorder="1" applyAlignment="1" applyProtection="1">
      <alignment/>
      <protection/>
    </xf>
    <xf numFmtId="37" fontId="0" fillId="0" borderId="0" xfId="18" applyNumberFormat="1" applyFont="1" applyBorder="1" applyAlignment="1" applyProtection="1">
      <alignment/>
      <protection/>
    </xf>
    <xf numFmtId="37" fontId="0" fillId="0" borderId="2" xfId="18" applyNumberFormat="1" applyFont="1" applyBorder="1" applyAlignment="1" applyProtection="1">
      <alignment/>
      <protection/>
    </xf>
    <xf numFmtId="37" fontId="8" fillId="0" borderId="0" xfId="0" applyNumberFormat="1" applyFont="1" applyBorder="1"/>
    <xf numFmtId="37" fontId="0" fillId="0" borderId="0" xfId="0" applyNumberFormat="1" applyFont="1" applyFill="1"/>
    <xf numFmtId="37" fontId="8" fillId="0" borderId="0" xfId="18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DC3E6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3">
      <selection activeCell="B3" sqref="B3:E24"/>
    </sheetView>
  </sheetViews>
  <sheetFormatPr defaultColWidth="9.140625" defaultRowHeight="15"/>
  <cols>
    <col min="1" max="1" width="8.57421875" style="0" customWidth="1"/>
    <col min="2" max="2" width="8.57421875" style="50" customWidth="1"/>
    <col min="3" max="3" width="8.57421875" style="0" customWidth="1"/>
    <col min="4" max="4" width="33.8515625" style="0" customWidth="1"/>
    <col min="5" max="5" width="14.28125" style="51" customWidth="1"/>
    <col min="6" max="6" width="35.140625" style="0" customWidth="1"/>
    <col min="7" max="7" width="13.57421875" style="0" bestFit="1" customWidth="1"/>
    <col min="8" max="1024" width="8.57421875" style="0" customWidth="1"/>
  </cols>
  <sheetData>
    <row r="1" ht="15">
      <c r="A1" s="1" t="s">
        <v>0</v>
      </c>
    </row>
    <row r="2" spans="1:5" ht="15">
      <c r="A2" s="1" t="s">
        <v>1</v>
      </c>
      <c r="B2" s="63" t="s">
        <v>2</v>
      </c>
      <c r="C2" s="1" t="s">
        <v>3</v>
      </c>
      <c r="D2" s="1" t="s">
        <v>5</v>
      </c>
      <c r="E2" s="52" t="s">
        <v>4</v>
      </c>
    </row>
    <row r="3" spans="1:5" ht="15">
      <c r="A3" s="2">
        <v>2</v>
      </c>
      <c r="B3" s="50" t="s">
        <v>6</v>
      </c>
      <c r="C3" s="34" t="s">
        <v>68</v>
      </c>
      <c r="D3" s="69" t="s">
        <v>7</v>
      </c>
      <c r="E3" s="70">
        <v>8000000</v>
      </c>
    </row>
    <row r="4" spans="1:5" s="2" customFormat="1" ht="15">
      <c r="A4" s="2">
        <v>2</v>
      </c>
      <c r="B4" s="50" t="s">
        <v>6</v>
      </c>
      <c r="C4" s="34" t="s">
        <v>71</v>
      </c>
      <c r="D4" s="69" t="s">
        <v>72</v>
      </c>
      <c r="E4" s="70">
        <v>2000000</v>
      </c>
    </row>
    <row r="5" spans="1:5" ht="15">
      <c r="A5" s="2">
        <v>2</v>
      </c>
      <c r="B5" s="50" t="s">
        <v>6</v>
      </c>
      <c r="C5" s="34" t="s">
        <v>49</v>
      </c>
      <c r="D5" s="69" t="s">
        <v>8</v>
      </c>
      <c r="E5" s="70">
        <v>40000000</v>
      </c>
    </row>
    <row r="6" spans="1:5" ht="15">
      <c r="A6" s="2">
        <v>2</v>
      </c>
      <c r="B6" s="50" t="s">
        <v>6</v>
      </c>
      <c r="C6" s="34" t="s">
        <v>98</v>
      </c>
      <c r="D6" s="51" t="s">
        <v>99</v>
      </c>
      <c r="E6" s="102">
        <v>6000000</v>
      </c>
    </row>
    <row r="7" spans="1:5" s="2" customFormat="1" ht="15">
      <c r="A7" s="2">
        <v>2</v>
      </c>
      <c r="B7" s="50" t="s">
        <v>6</v>
      </c>
      <c r="C7" s="34" t="s">
        <v>50</v>
      </c>
      <c r="D7" s="41" t="s">
        <v>9</v>
      </c>
      <c r="E7" s="60">
        <v>60000000</v>
      </c>
    </row>
    <row r="8" spans="1:5" s="2" customFormat="1" ht="15">
      <c r="A8" s="2">
        <v>2</v>
      </c>
      <c r="B8" s="50" t="s">
        <v>6</v>
      </c>
      <c r="C8" s="34" t="s">
        <v>51</v>
      </c>
      <c r="D8" s="38" t="s">
        <v>13</v>
      </c>
      <c r="E8" s="55">
        <v>-24000000</v>
      </c>
    </row>
    <row r="9" spans="1:5" s="2" customFormat="1" ht="15">
      <c r="A9" s="2">
        <v>2</v>
      </c>
      <c r="B9" s="50" t="s">
        <v>6</v>
      </c>
      <c r="C9" s="34" t="s">
        <v>52</v>
      </c>
      <c r="D9" s="72" t="s">
        <v>15</v>
      </c>
      <c r="E9" s="73">
        <v>1518000000</v>
      </c>
    </row>
    <row r="10" spans="1:6" ht="15">
      <c r="A10" s="2">
        <v>2</v>
      </c>
      <c r="B10" s="50" t="s">
        <v>6</v>
      </c>
      <c r="C10" s="34" t="s">
        <v>78</v>
      </c>
      <c r="D10" s="101" t="s">
        <v>79</v>
      </c>
      <c r="E10" s="73">
        <v>-285000000</v>
      </c>
      <c r="F10" s="1" t="s">
        <v>10</v>
      </c>
    </row>
    <row r="11" spans="1:6" ht="15">
      <c r="A11" s="2">
        <v>2</v>
      </c>
      <c r="B11" s="50" t="s">
        <v>6</v>
      </c>
      <c r="C11" s="34" t="s">
        <v>53</v>
      </c>
      <c r="D11" s="35" t="s">
        <v>17</v>
      </c>
      <c r="E11" s="37">
        <v>382000000</v>
      </c>
      <c r="F11" s="1" t="s">
        <v>11</v>
      </c>
    </row>
    <row r="12" spans="1:7" ht="15">
      <c r="A12" s="2">
        <v>2</v>
      </c>
      <c r="B12" s="50" t="s">
        <v>6</v>
      </c>
      <c r="C12" s="34" t="s">
        <v>88</v>
      </c>
      <c r="D12" s="35" t="s">
        <v>89</v>
      </c>
      <c r="E12" s="37">
        <v>57000000</v>
      </c>
      <c r="F12" s="71" t="s">
        <v>12</v>
      </c>
      <c r="G12" s="70">
        <f>E3+E4+E5</f>
        <v>50000000</v>
      </c>
    </row>
    <row r="13" spans="1:7" ht="15">
      <c r="A13" s="2">
        <v>2</v>
      </c>
      <c r="B13" s="50" t="s">
        <v>6</v>
      </c>
      <c r="C13" s="34" t="s">
        <v>54</v>
      </c>
      <c r="D13" s="58" t="s">
        <v>102</v>
      </c>
      <c r="E13" s="57">
        <v>-12000000</v>
      </c>
      <c r="F13" s="59" t="s">
        <v>14</v>
      </c>
      <c r="G13" s="60">
        <f>E7</f>
        <v>60000000</v>
      </c>
    </row>
    <row r="14" spans="1:7" s="2" customFormat="1" ht="15">
      <c r="A14" s="2">
        <v>2</v>
      </c>
      <c r="B14" s="50" t="s">
        <v>6</v>
      </c>
      <c r="C14" s="34" t="s">
        <v>100</v>
      </c>
      <c r="D14" s="58" t="s">
        <v>101</v>
      </c>
      <c r="E14" s="57">
        <v>12000000</v>
      </c>
      <c r="F14" s="54" t="s">
        <v>16</v>
      </c>
      <c r="G14" s="55">
        <f>E8</f>
        <v>-24000000</v>
      </c>
    </row>
    <row r="15" spans="1:7" ht="15">
      <c r="A15" s="2">
        <v>2</v>
      </c>
      <c r="B15" s="50" t="s">
        <v>6</v>
      </c>
      <c r="C15" s="34" t="s">
        <v>80</v>
      </c>
      <c r="D15" s="40" t="s">
        <v>86</v>
      </c>
      <c r="E15" s="62">
        <v>5000000</v>
      </c>
      <c r="F15" s="74" t="s">
        <v>18</v>
      </c>
      <c r="G15" s="73">
        <f>E9+E10+E17</f>
        <v>1260000000</v>
      </c>
    </row>
    <row r="16" spans="1:7" s="2" customFormat="1" ht="15">
      <c r="A16" s="2">
        <v>2</v>
      </c>
      <c r="B16" s="50" t="s">
        <v>6</v>
      </c>
      <c r="C16" s="34" t="s">
        <v>55</v>
      </c>
      <c r="D16" s="38" t="s">
        <v>21</v>
      </c>
      <c r="E16" s="55">
        <v>-13000000</v>
      </c>
      <c r="F16" s="56" t="s">
        <v>19</v>
      </c>
      <c r="G16" s="37">
        <f>E11+E12</f>
        <v>439000000</v>
      </c>
    </row>
    <row r="17" spans="1:7" ht="15">
      <c r="A17" s="51">
        <v>2</v>
      </c>
      <c r="B17" s="126" t="s">
        <v>6</v>
      </c>
      <c r="C17" s="75" t="s">
        <v>90</v>
      </c>
      <c r="D17" s="72" t="s">
        <v>91</v>
      </c>
      <c r="E17" s="73">
        <v>27000000</v>
      </c>
      <c r="F17" s="54" t="s">
        <v>20</v>
      </c>
      <c r="G17" s="55">
        <f>E16</f>
        <v>-13000000</v>
      </c>
    </row>
    <row r="18" spans="1:7" ht="15">
      <c r="A18" s="2">
        <v>2</v>
      </c>
      <c r="B18" s="50" t="s">
        <v>6</v>
      </c>
      <c r="C18" s="34" t="s">
        <v>81</v>
      </c>
      <c r="D18" s="38" t="s">
        <v>82</v>
      </c>
      <c r="E18" s="55">
        <v>5000000</v>
      </c>
      <c r="F18" s="54" t="s">
        <v>85</v>
      </c>
      <c r="G18" s="55">
        <f>E18</f>
        <v>5000000</v>
      </c>
    </row>
    <row r="19" spans="1:7" ht="15">
      <c r="A19" s="2">
        <v>2</v>
      </c>
      <c r="B19" s="50" t="s">
        <v>6</v>
      </c>
      <c r="C19" s="34" t="s">
        <v>92</v>
      </c>
      <c r="D19" s="51" t="s">
        <v>93</v>
      </c>
      <c r="E19" s="102">
        <v>-5000000</v>
      </c>
      <c r="F19" s="54" t="s">
        <v>22</v>
      </c>
      <c r="G19" s="55">
        <f>E22</f>
        <v>8000000</v>
      </c>
    </row>
    <row r="20" spans="1:7" ht="15">
      <c r="A20" s="2">
        <v>2</v>
      </c>
      <c r="B20" s="50" t="s">
        <v>6</v>
      </c>
      <c r="C20" s="34" t="s">
        <v>103</v>
      </c>
      <c r="D20" s="51" t="s">
        <v>108</v>
      </c>
      <c r="E20" s="102">
        <v>36000</v>
      </c>
      <c r="F20" s="61" t="s">
        <v>23</v>
      </c>
      <c r="G20" s="62">
        <f>SUM(E15,E6,E19,E20,E21,E23)</f>
        <v>5726000</v>
      </c>
    </row>
    <row r="21" spans="1:7" ht="15">
      <c r="A21" s="2">
        <v>2</v>
      </c>
      <c r="B21" s="50" t="s">
        <v>6</v>
      </c>
      <c r="C21" s="34" t="s">
        <v>104</v>
      </c>
      <c r="D21" s="51" t="s">
        <v>107</v>
      </c>
      <c r="E21" s="102">
        <v>-260000</v>
      </c>
      <c r="F21" s="103" t="s">
        <v>84</v>
      </c>
      <c r="G21" s="102">
        <f>E24</f>
        <v>100000000</v>
      </c>
    </row>
    <row r="22" spans="1:7" s="2" customFormat="1" ht="15">
      <c r="A22" s="2">
        <v>2</v>
      </c>
      <c r="B22" s="50" t="s">
        <v>6</v>
      </c>
      <c r="C22" s="34" t="s">
        <v>56</v>
      </c>
      <c r="D22" s="38" t="s">
        <v>73</v>
      </c>
      <c r="E22" s="55">
        <v>8000000</v>
      </c>
      <c r="F22" s="1" t="s">
        <v>24</v>
      </c>
      <c r="G22" s="4">
        <f>SUM(G12:G21)</f>
        <v>1890726000</v>
      </c>
    </row>
    <row r="23" spans="1:5" ht="15">
      <c r="A23" s="2">
        <v>2</v>
      </c>
      <c r="B23" s="50" t="s">
        <v>6</v>
      </c>
      <c r="C23" s="34" t="s">
        <v>105</v>
      </c>
      <c r="D23" s="127" t="s">
        <v>106</v>
      </c>
      <c r="E23" s="55">
        <v>-50000</v>
      </c>
    </row>
    <row r="24" spans="1:7" ht="15">
      <c r="A24" s="2">
        <v>2</v>
      </c>
      <c r="B24" s="50" t="s">
        <v>6</v>
      </c>
      <c r="C24" s="34" t="s">
        <v>83</v>
      </c>
      <c r="D24" s="51" t="s">
        <v>84</v>
      </c>
      <c r="E24" s="102">
        <v>100000000</v>
      </c>
      <c r="F24" s="2"/>
      <c r="G24" s="2"/>
    </row>
    <row r="25" spans="1:7" ht="15">
      <c r="A25" s="2"/>
      <c r="C25" s="1"/>
      <c r="E25" s="53">
        <f>SUM(E3:E24)</f>
        <v>1890726000</v>
      </c>
      <c r="F25" s="2"/>
      <c r="G25" s="2"/>
    </row>
    <row r="26" spans="2:7" s="2" customFormat="1" ht="15">
      <c r="B26" s="50"/>
      <c r="C26"/>
      <c r="D26"/>
      <c r="E26" s="51"/>
      <c r="F26"/>
      <c r="G26"/>
    </row>
    <row r="27" spans="1:7" s="2" customFormat="1" ht="15">
      <c r="A27"/>
      <c r="B27" s="50"/>
      <c r="C27"/>
      <c r="D27"/>
      <c r="E27" s="51"/>
      <c r="F27"/>
      <c r="G27"/>
    </row>
    <row r="28" spans="1:7" s="2" customFormat="1" ht="15">
      <c r="A28"/>
      <c r="B28" s="50"/>
      <c r="C28"/>
      <c r="D28"/>
      <c r="E28" s="51"/>
      <c r="F28"/>
      <c r="G28"/>
    </row>
  </sheetData>
  <printOptions/>
  <pageMargins left="0.7" right="0.7" top="0.75" bottom="0.75" header="0.511805555555555" footer="0.51180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 topLeftCell="A1">
      <selection activeCell="B27" sqref="B27:E30"/>
    </sheetView>
  </sheetViews>
  <sheetFormatPr defaultColWidth="9.140625" defaultRowHeight="15"/>
  <cols>
    <col min="1" max="1" width="8.57421875" style="0" customWidth="1"/>
    <col min="2" max="2" width="32.421875" style="0" customWidth="1"/>
    <col min="3" max="3" width="10.8515625" style="65" customWidth="1"/>
    <col min="4" max="4" width="32.7109375" style="0" customWidth="1"/>
    <col min="5" max="5" width="15.421875" style="0" customWidth="1"/>
    <col min="6" max="6" width="5.8515625" style="0" customWidth="1"/>
    <col min="7" max="7" width="30.140625" style="0" customWidth="1"/>
    <col min="8" max="8" width="12.57421875" style="0" bestFit="1" customWidth="1"/>
    <col min="9" max="1025" width="8.57421875" style="0" customWidth="1"/>
  </cols>
  <sheetData>
    <row r="1" spans="1:5" ht="15">
      <c r="A1" s="5" t="s">
        <v>25</v>
      </c>
      <c r="B1" s="5"/>
      <c r="C1" s="64"/>
      <c r="D1" s="5"/>
      <c r="E1" s="5"/>
    </row>
    <row r="2" spans="1:5" ht="15">
      <c r="A2" s="51"/>
      <c r="B2" s="51"/>
      <c r="C2" s="77"/>
      <c r="D2" s="51"/>
      <c r="E2" s="51"/>
    </row>
    <row r="3" spans="1:7" ht="15">
      <c r="A3" s="128">
        <v>56</v>
      </c>
      <c r="B3" s="129" t="s">
        <v>37</v>
      </c>
      <c r="C3" s="130">
        <v>200</v>
      </c>
      <c r="D3" s="131" t="s">
        <v>77</v>
      </c>
      <c r="E3" s="132">
        <v>1300000</v>
      </c>
      <c r="G3" s="1" t="s">
        <v>25</v>
      </c>
    </row>
    <row r="4" spans="1:8" ht="15">
      <c r="A4" s="128">
        <v>136</v>
      </c>
      <c r="B4" s="129" t="s">
        <v>123</v>
      </c>
      <c r="C4" s="130">
        <v>250</v>
      </c>
      <c r="D4" s="131" t="s">
        <v>38</v>
      </c>
      <c r="E4" s="132">
        <v>1208000</v>
      </c>
      <c r="G4" s="6" t="s">
        <v>27</v>
      </c>
      <c r="H4" s="20">
        <f>SUM(E3:E6)</f>
        <v>13281000</v>
      </c>
    </row>
    <row r="5" spans="1:8" ht="15">
      <c r="A5" s="128">
        <v>841</v>
      </c>
      <c r="B5" s="129" t="s">
        <v>116</v>
      </c>
      <c r="C5" s="130">
        <v>250</v>
      </c>
      <c r="D5" s="131" t="s">
        <v>38</v>
      </c>
      <c r="E5" s="132">
        <v>4250000</v>
      </c>
      <c r="G5" s="107" t="s">
        <v>29</v>
      </c>
      <c r="H5" s="20">
        <f>SUM(E7:E15)</f>
        <v>25846500</v>
      </c>
    </row>
    <row r="6" spans="1:8" ht="15">
      <c r="A6" s="128">
        <v>846</v>
      </c>
      <c r="B6" s="129" t="s">
        <v>113</v>
      </c>
      <c r="C6" s="130">
        <v>325</v>
      </c>
      <c r="D6" s="131" t="s">
        <v>114</v>
      </c>
      <c r="E6" s="132">
        <v>6523000</v>
      </c>
      <c r="G6" s="3" t="s">
        <v>30</v>
      </c>
      <c r="H6" s="20">
        <f>E16</f>
        <v>-28525000</v>
      </c>
    </row>
    <row r="7" spans="1:8" ht="15">
      <c r="A7" s="133">
        <v>841</v>
      </c>
      <c r="B7" s="134" t="s">
        <v>116</v>
      </c>
      <c r="C7" s="135">
        <v>410</v>
      </c>
      <c r="D7" s="136" t="s">
        <v>117</v>
      </c>
      <c r="E7" s="137">
        <v>1229000</v>
      </c>
      <c r="G7" s="7" t="s">
        <v>31</v>
      </c>
      <c r="H7" s="20">
        <f>SUM(E17:E23)</f>
        <v>25952000</v>
      </c>
    </row>
    <row r="8" spans="1:8" ht="15">
      <c r="A8" s="133">
        <v>816</v>
      </c>
      <c r="B8" s="134" t="s">
        <v>94</v>
      </c>
      <c r="C8" s="135">
        <v>430</v>
      </c>
      <c r="D8" s="136" t="s">
        <v>95</v>
      </c>
      <c r="E8" s="137">
        <v>2000000</v>
      </c>
      <c r="G8" s="79" t="s">
        <v>33</v>
      </c>
      <c r="H8" s="102">
        <f>SUM(E24:E26)</f>
        <v>14445405</v>
      </c>
    </row>
    <row r="9" spans="1:9" ht="15">
      <c r="A9" s="133">
        <v>56</v>
      </c>
      <c r="B9" s="134" t="s">
        <v>37</v>
      </c>
      <c r="C9" s="135">
        <v>470</v>
      </c>
      <c r="D9" s="136" t="s">
        <v>32</v>
      </c>
      <c r="E9" s="137">
        <v>2216000</v>
      </c>
      <c r="G9" s="111" t="s">
        <v>34</v>
      </c>
      <c r="H9" s="20">
        <f>SUM(E31)</f>
        <v>91700000</v>
      </c>
      <c r="I9" s="2"/>
    </row>
    <row r="10" spans="1:8" ht="15">
      <c r="A10" s="133">
        <v>806</v>
      </c>
      <c r="B10" s="134" t="s">
        <v>39</v>
      </c>
      <c r="C10" s="135">
        <v>470</v>
      </c>
      <c r="D10" s="136" t="s">
        <v>32</v>
      </c>
      <c r="E10" s="137">
        <v>8767500</v>
      </c>
      <c r="G10" s="8" t="s">
        <v>35</v>
      </c>
      <c r="H10" s="20">
        <f>SUM(E27:E30)</f>
        <v>18749925</v>
      </c>
    </row>
    <row r="11" spans="1:8" ht="15">
      <c r="A11" s="133">
        <v>826</v>
      </c>
      <c r="B11" s="134" t="s">
        <v>122</v>
      </c>
      <c r="C11" s="135">
        <v>470</v>
      </c>
      <c r="D11" s="136" t="s">
        <v>32</v>
      </c>
      <c r="E11" s="137">
        <v>886000</v>
      </c>
      <c r="G11" s="1" t="s">
        <v>36</v>
      </c>
      <c r="H11" s="9">
        <f>SUM(H4:H10)</f>
        <v>161449830</v>
      </c>
    </row>
    <row r="12" spans="1:5" ht="15">
      <c r="A12" s="133">
        <v>836</v>
      </c>
      <c r="B12" s="134" t="s">
        <v>42</v>
      </c>
      <c r="C12" s="135">
        <v>470</v>
      </c>
      <c r="D12" s="136" t="s">
        <v>32</v>
      </c>
      <c r="E12" s="137">
        <v>1200000</v>
      </c>
    </row>
    <row r="13" spans="1:5" ht="15">
      <c r="A13" s="133">
        <v>944</v>
      </c>
      <c r="B13" s="136" t="s">
        <v>112</v>
      </c>
      <c r="C13" s="135">
        <v>470</v>
      </c>
      <c r="D13" s="136" t="s">
        <v>32</v>
      </c>
      <c r="E13" s="137">
        <v>1408000</v>
      </c>
    </row>
    <row r="14" spans="1:5" ht="15">
      <c r="A14" s="133">
        <v>841</v>
      </c>
      <c r="B14" s="134" t="s">
        <v>116</v>
      </c>
      <c r="C14" s="135">
        <v>472</v>
      </c>
      <c r="D14" s="136" t="s">
        <v>118</v>
      </c>
      <c r="E14" s="137">
        <v>4500000</v>
      </c>
    </row>
    <row r="15" spans="1:5" ht="15">
      <c r="A15" s="133">
        <v>856</v>
      </c>
      <c r="B15" s="134" t="s">
        <v>76</v>
      </c>
      <c r="C15" s="135">
        <v>476</v>
      </c>
      <c r="D15" s="136" t="s">
        <v>74</v>
      </c>
      <c r="E15" s="137">
        <v>3640000</v>
      </c>
    </row>
    <row r="16" spans="1:5" ht="15">
      <c r="A16" s="104">
        <v>2</v>
      </c>
      <c r="B16" s="42" t="s">
        <v>6</v>
      </c>
      <c r="C16" s="66">
        <v>521</v>
      </c>
      <c r="D16" s="41" t="s">
        <v>62</v>
      </c>
      <c r="E16" s="46">
        <v>-28525000</v>
      </c>
    </row>
    <row r="17" spans="1:5" s="2" customFormat="1" ht="15">
      <c r="A17" s="105">
        <v>2</v>
      </c>
      <c r="B17" s="39" t="s">
        <v>6</v>
      </c>
      <c r="C17" s="67">
        <v>600</v>
      </c>
      <c r="D17" s="38" t="s">
        <v>109</v>
      </c>
      <c r="E17" s="48">
        <v>1300000</v>
      </c>
    </row>
    <row r="18" spans="1:5" s="51" customFormat="1" ht="15">
      <c r="A18" s="105">
        <v>806</v>
      </c>
      <c r="B18" s="39" t="s">
        <v>39</v>
      </c>
      <c r="C18" s="67">
        <v>600</v>
      </c>
      <c r="D18" s="38" t="s">
        <v>109</v>
      </c>
      <c r="E18" s="48">
        <v>3300000</v>
      </c>
    </row>
    <row r="19" spans="1:5" ht="15">
      <c r="A19" s="105">
        <v>810</v>
      </c>
      <c r="B19" s="39" t="s">
        <v>41</v>
      </c>
      <c r="C19" s="67">
        <v>600</v>
      </c>
      <c r="D19" s="38" t="s">
        <v>109</v>
      </c>
      <c r="E19" s="48">
        <v>4000000</v>
      </c>
    </row>
    <row r="20" spans="1:5" s="51" customFormat="1" ht="15">
      <c r="A20" s="105">
        <v>820</v>
      </c>
      <c r="B20" s="39" t="s">
        <v>121</v>
      </c>
      <c r="C20" s="67">
        <v>600</v>
      </c>
      <c r="D20" s="38" t="s">
        <v>109</v>
      </c>
      <c r="E20" s="48">
        <v>3000000</v>
      </c>
    </row>
    <row r="21" spans="1:5" ht="15">
      <c r="A21" s="105">
        <v>829</v>
      </c>
      <c r="B21" s="39" t="s">
        <v>120</v>
      </c>
      <c r="C21" s="67">
        <v>600</v>
      </c>
      <c r="D21" s="38" t="s">
        <v>109</v>
      </c>
      <c r="E21" s="48">
        <v>1000000</v>
      </c>
    </row>
    <row r="22" spans="1:5" s="51" customFormat="1" ht="15">
      <c r="A22" s="105">
        <v>836</v>
      </c>
      <c r="B22" s="39" t="s">
        <v>42</v>
      </c>
      <c r="C22" s="67">
        <v>600</v>
      </c>
      <c r="D22" s="38" t="s">
        <v>75</v>
      </c>
      <c r="E22" s="48">
        <v>2000000</v>
      </c>
    </row>
    <row r="23" spans="1:5" s="51" customFormat="1" ht="15">
      <c r="A23" s="105">
        <v>836</v>
      </c>
      <c r="B23" s="39" t="s">
        <v>42</v>
      </c>
      <c r="C23" s="67">
        <v>603</v>
      </c>
      <c r="D23" s="38" t="s">
        <v>119</v>
      </c>
      <c r="E23" s="48">
        <v>11352000</v>
      </c>
    </row>
    <row r="24" spans="1:5" s="51" customFormat="1" ht="15">
      <c r="A24" s="138">
        <v>2</v>
      </c>
      <c r="B24" s="139" t="s">
        <v>6</v>
      </c>
      <c r="C24" s="140">
        <v>752</v>
      </c>
      <c r="D24" s="141" t="s">
        <v>110</v>
      </c>
      <c r="E24" s="142">
        <v>3339654</v>
      </c>
    </row>
    <row r="25" spans="1:5" ht="15">
      <c r="A25" s="138">
        <v>846</v>
      </c>
      <c r="B25" s="139" t="s">
        <v>113</v>
      </c>
      <c r="C25" s="140">
        <v>756</v>
      </c>
      <c r="D25" s="141" t="s">
        <v>115</v>
      </c>
      <c r="E25" s="142">
        <v>1283751</v>
      </c>
    </row>
    <row r="26" spans="1:5" ht="15">
      <c r="A26" s="138">
        <v>856</v>
      </c>
      <c r="B26" s="139" t="s">
        <v>76</v>
      </c>
      <c r="C26" s="140">
        <v>760</v>
      </c>
      <c r="D26" s="141" t="s">
        <v>40</v>
      </c>
      <c r="E26" s="142">
        <v>9822000</v>
      </c>
    </row>
    <row r="27" spans="1:5" ht="15">
      <c r="A27" s="106">
        <v>856</v>
      </c>
      <c r="B27" s="36" t="s">
        <v>76</v>
      </c>
      <c r="C27" s="68">
        <v>822</v>
      </c>
      <c r="D27" s="35" t="s">
        <v>70</v>
      </c>
      <c r="E27" s="47">
        <v>993000</v>
      </c>
    </row>
    <row r="28" spans="1:5" s="2" customFormat="1" ht="15">
      <c r="A28" s="106">
        <v>2</v>
      </c>
      <c r="B28" s="36" t="s">
        <v>6</v>
      </c>
      <c r="C28" s="68">
        <v>846</v>
      </c>
      <c r="D28" s="35" t="s">
        <v>111</v>
      </c>
      <c r="E28" s="47">
        <v>3958000</v>
      </c>
    </row>
    <row r="29" spans="1:5" s="2" customFormat="1" ht="15">
      <c r="A29" s="106">
        <v>2</v>
      </c>
      <c r="B29" s="35" t="s">
        <v>6</v>
      </c>
      <c r="C29" s="68">
        <v>859</v>
      </c>
      <c r="D29" s="35" t="s">
        <v>26</v>
      </c>
      <c r="E29" s="47">
        <v>12398925</v>
      </c>
    </row>
    <row r="30" spans="1:5" s="2" customFormat="1" ht="15">
      <c r="A30" s="106">
        <v>806</v>
      </c>
      <c r="B30" s="36" t="s">
        <v>39</v>
      </c>
      <c r="C30" s="68">
        <v>859</v>
      </c>
      <c r="D30" s="35" t="s">
        <v>26</v>
      </c>
      <c r="E30" s="47">
        <v>1400000</v>
      </c>
    </row>
    <row r="31" spans="1:5" s="51" customFormat="1" ht="15">
      <c r="A31" s="108">
        <v>15</v>
      </c>
      <c r="B31" s="69" t="s">
        <v>28</v>
      </c>
      <c r="C31" s="109">
        <v>56001</v>
      </c>
      <c r="D31" s="69" t="s">
        <v>87</v>
      </c>
      <c r="E31" s="110">
        <v>91700000</v>
      </c>
    </row>
    <row r="32" spans="3:5" s="51" customFormat="1" ht="15">
      <c r="C32" s="77"/>
      <c r="E32" s="78">
        <f>SUM(E3:E31)</f>
        <v>161449830</v>
      </c>
    </row>
    <row r="33" spans="1:5" s="51" customFormat="1" ht="15">
      <c r="A33"/>
      <c r="B33"/>
      <c r="C33" s="65"/>
      <c r="D33"/>
      <c r="E33"/>
    </row>
    <row r="35" spans="1:5" s="2" customFormat="1" ht="15">
      <c r="A35"/>
      <c r="B35"/>
      <c r="C35" s="65"/>
      <c r="D35"/>
      <c r="E35"/>
    </row>
    <row r="39" spans="1:5" s="2" customFormat="1" ht="15">
      <c r="A39"/>
      <c r="B39"/>
      <c r="C39" s="65"/>
      <c r="D39"/>
      <c r="E39"/>
    </row>
    <row r="40" spans="1:5" s="2" customFormat="1" ht="15">
      <c r="A40"/>
      <c r="B40"/>
      <c r="C40" s="65"/>
      <c r="D40"/>
      <c r="E40"/>
    </row>
  </sheetData>
  <autoFilter ref="A2:E31">
    <sortState ref="A3:E40">
      <sortCondition sortBy="value" ref="C3:C40"/>
    </sortState>
  </autoFilter>
  <printOptions/>
  <pageMargins left="0.7" right="0.7" top="0.75" bottom="0.75" header="0.511805555555555" footer="0.51180555555555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view="pageLayout" workbookViewId="0" topLeftCell="A1">
      <selection activeCell="C1" sqref="C1"/>
    </sheetView>
  </sheetViews>
  <sheetFormatPr defaultColWidth="9.140625" defaultRowHeight="15"/>
  <cols>
    <col min="1" max="1" width="49.140625" style="0" bestFit="1" customWidth="1"/>
    <col min="2" max="2" width="8.57421875" style="112" customWidth="1"/>
    <col min="3" max="3" width="42.28125" style="10" customWidth="1"/>
    <col min="4" max="4" width="15.28125" style="45" customWidth="1"/>
    <col min="5" max="1014" width="8.57421875" style="0" customWidth="1"/>
  </cols>
  <sheetData>
    <row r="1" spans="1:4" ht="15.5">
      <c r="A1" s="11" t="s">
        <v>69</v>
      </c>
      <c r="B1" s="116" t="s">
        <v>43</v>
      </c>
      <c r="C1" s="12" t="s">
        <v>44</v>
      </c>
      <c r="D1" s="80" t="s">
        <v>96</v>
      </c>
    </row>
    <row r="2" ht="18.5">
      <c r="C2" s="13" t="s">
        <v>10</v>
      </c>
    </row>
    <row r="3" ht="15">
      <c r="C3" s="14" t="s">
        <v>45</v>
      </c>
    </row>
    <row r="4" spans="3:4" ht="15">
      <c r="C4" s="15" t="s">
        <v>12</v>
      </c>
      <c r="D4" s="81">
        <v>50000000</v>
      </c>
    </row>
    <row r="5" spans="3:4" ht="15">
      <c r="C5" s="15" t="s">
        <v>14</v>
      </c>
      <c r="D5" s="150">
        <v>60000000</v>
      </c>
    </row>
    <row r="6" spans="3:4" ht="15">
      <c r="C6" s="15" t="s">
        <v>16</v>
      </c>
      <c r="D6" s="150">
        <v>-24000000</v>
      </c>
    </row>
    <row r="7" spans="3:4" ht="15">
      <c r="C7" s="15" t="s">
        <v>97</v>
      </c>
      <c r="D7" s="150">
        <v>1260000000</v>
      </c>
    </row>
    <row r="8" spans="3:4" ht="15">
      <c r="C8" s="15" t="s">
        <v>19</v>
      </c>
      <c r="D8" s="150">
        <v>439000000</v>
      </c>
    </row>
    <row r="9" spans="3:4" ht="15">
      <c r="C9" s="19" t="s">
        <v>20</v>
      </c>
      <c r="D9" s="150">
        <v>-13000000</v>
      </c>
    </row>
    <row r="10" spans="2:4" s="2" customFormat="1" ht="15">
      <c r="B10" s="112"/>
      <c r="C10" s="19" t="s">
        <v>85</v>
      </c>
      <c r="D10" s="150">
        <v>5000000</v>
      </c>
    </row>
    <row r="11" spans="1:4" s="2" customFormat="1" ht="15">
      <c r="A11"/>
      <c r="B11" s="112"/>
      <c r="C11" s="19" t="s">
        <v>22</v>
      </c>
      <c r="D11" s="150">
        <v>8000000</v>
      </c>
    </row>
    <row r="12" spans="1:4" s="2" customFormat="1" ht="15">
      <c r="A12"/>
      <c r="B12" s="112"/>
      <c r="C12" s="15" t="s">
        <v>23</v>
      </c>
      <c r="D12" s="150">
        <v>5726000</v>
      </c>
    </row>
    <row r="13" spans="1:4" s="2" customFormat="1" ht="15">
      <c r="A13"/>
      <c r="B13" s="112"/>
      <c r="C13" s="15" t="s">
        <v>84</v>
      </c>
      <c r="D13" s="150">
        <v>100000000</v>
      </c>
    </row>
    <row r="14" spans="2:4" s="2" customFormat="1" ht="15">
      <c r="B14" s="112"/>
      <c r="C14" s="43" t="s">
        <v>24</v>
      </c>
      <c r="D14" s="82">
        <f>SUM(D4:D13)</f>
        <v>1890726000</v>
      </c>
    </row>
    <row r="15" ht="15">
      <c r="C15"/>
    </row>
    <row r="16" ht="15">
      <c r="C16" s="14" t="s">
        <v>25</v>
      </c>
    </row>
    <row r="17" spans="3:4" ht="15">
      <c r="C17" s="15" t="s">
        <v>27</v>
      </c>
      <c r="D17" s="81">
        <v>13281000</v>
      </c>
    </row>
    <row r="18" spans="1:4" s="2" customFormat="1" ht="15">
      <c r="A18"/>
      <c r="B18" s="112"/>
      <c r="C18" s="15" t="s">
        <v>29</v>
      </c>
      <c r="D18" s="150">
        <v>25846500</v>
      </c>
    </row>
    <row r="19" spans="3:4" ht="14.25" customHeight="1">
      <c r="C19" s="15" t="s">
        <v>30</v>
      </c>
      <c r="D19" s="20">
        <v>-28525000</v>
      </c>
    </row>
    <row r="20" spans="3:4" ht="15">
      <c r="C20" s="15" t="s">
        <v>31</v>
      </c>
      <c r="D20" s="150">
        <v>25952000</v>
      </c>
    </row>
    <row r="21" spans="3:4" ht="15">
      <c r="C21" s="15" t="s">
        <v>33</v>
      </c>
      <c r="D21" s="150">
        <v>14445405</v>
      </c>
    </row>
    <row r="22" spans="3:4" ht="15">
      <c r="C22" s="15" t="s">
        <v>34</v>
      </c>
      <c r="D22" s="150">
        <v>91700000</v>
      </c>
    </row>
    <row r="23" spans="3:4" ht="15">
      <c r="C23" s="16" t="s">
        <v>35</v>
      </c>
      <c r="D23" s="151">
        <v>18749925</v>
      </c>
    </row>
    <row r="24" spans="3:4" ht="15">
      <c r="C24" s="14" t="s">
        <v>36</v>
      </c>
      <c r="D24" s="83">
        <f>SUM(D17:D23)</f>
        <v>161449830</v>
      </c>
    </row>
    <row r="25" spans="3:4" ht="15">
      <c r="C25" s="96"/>
      <c r="D25" s="97"/>
    </row>
    <row r="26" spans="3:4" ht="15">
      <c r="C26" s="17" t="s">
        <v>48</v>
      </c>
      <c r="D26" s="84">
        <f>D24+D14</f>
        <v>2052175830</v>
      </c>
    </row>
    <row r="27" spans="1:4" ht="15">
      <c r="A27" s="2"/>
      <c r="C27" s="44"/>
      <c r="D27" s="83"/>
    </row>
    <row r="28" ht="15">
      <c r="C28"/>
    </row>
    <row r="29" ht="15">
      <c r="C29"/>
    </row>
    <row r="30" spans="1:3" ht="15">
      <c r="A30" s="18" t="s">
        <v>45</v>
      </c>
      <c r="C30"/>
    </row>
    <row r="31" spans="1:4" s="2" customFormat="1" ht="15">
      <c r="A31" s="2" t="s">
        <v>6</v>
      </c>
      <c r="B31" s="112" t="s">
        <v>68</v>
      </c>
      <c r="C31" s="2" t="s">
        <v>7</v>
      </c>
      <c r="D31" s="45">
        <v>8000000</v>
      </c>
    </row>
    <row r="32" spans="1:4" ht="15">
      <c r="A32" s="2" t="s">
        <v>6</v>
      </c>
      <c r="B32" s="112" t="s">
        <v>71</v>
      </c>
      <c r="C32" s="2" t="s">
        <v>72</v>
      </c>
      <c r="D32" s="20">
        <v>2000000</v>
      </c>
    </row>
    <row r="33" spans="1:4" ht="15">
      <c r="A33" s="2" t="s">
        <v>6</v>
      </c>
      <c r="B33" s="112" t="s">
        <v>49</v>
      </c>
      <c r="C33" s="2" t="s">
        <v>8</v>
      </c>
      <c r="D33" s="20">
        <v>40000000</v>
      </c>
    </row>
    <row r="34" spans="1:4" ht="15">
      <c r="A34" s="2" t="s">
        <v>6</v>
      </c>
      <c r="B34" s="112" t="s">
        <v>98</v>
      </c>
      <c r="C34" s="2" t="s">
        <v>99</v>
      </c>
      <c r="D34" s="20">
        <v>6000000</v>
      </c>
    </row>
    <row r="35" spans="1:4" ht="15">
      <c r="A35" s="2" t="s">
        <v>6</v>
      </c>
      <c r="B35" s="112" t="s">
        <v>50</v>
      </c>
      <c r="C35" s="2" t="s">
        <v>9</v>
      </c>
      <c r="D35" s="20">
        <v>60000000</v>
      </c>
    </row>
    <row r="36" spans="1:4" s="2" customFormat="1" ht="15">
      <c r="A36" s="2" t="s">
        <v>6</v>
      </c>
      <c r="B36" s="112" t="s">
        <v>51</v>
      </c>
      <c r="C36" s="2" t="s">
        <v>13</v>
      </c>
      <c r="D36" s="20">
        <v>-24000000</v>
      </c>
    </row>
    <row r="37" spans="1:4" ht="15">
      <c r="A37" s="2" t="s">
        <v>6</v>
      </c>
      <c r="B37" s="112" t="s">
        <v>52</v>
      </c>
      <c r="C37" s="2" t="s">
        <v>15</v>
      </c>
      <c r="D37" s="20">
        <v>1518000000</v>
      </c>
    </row>
    <row r="38" spans="1:4" ht="15">
      <c r="A38" s="2" t="s">
        <v>6</v>
      </c>
      <c r="B38" s="112" t="s">
        <v>78</v>
      </c>
      <c r="C38" s="2" t="s">
        <v>79</v>
      </c>
      <c r="D38" s="20">
        <v>-285000000</v>
      </c>
    </row>
    <row r="39" spans="1:4" ht="15">
      <c r="A39" s="2" t="s">
        <v>6</v>
      </c>
      <c r="B39" s="112" t="s">
        <v>53</v>
      </c>
      <c r="C39" s="2" t="s">
        <v>17</v>
      </c>
      <c r="D39" s="20">
        <v>382000000</v>
      </c>
    </row>
    <row r="40" spans="1:4" ht="15">
      <c r="A40" s="2" t="s">
        <v>6</v>
      </c>
      <c r="B40" s="112" t="s">
        <v>88</v>
      </c>
      <c r="C40" s="2" t="s">
        <v>89</v>
      </c>
      <c r="D40" s="20">
        <v>57000000</v>
      </c>
    </row>
    <row r="41" spans="1:4" ht="15">
      <c r="A41" s="2" t="s">
        <v>6</v>
      </c>
      <c r="B41" s="112" t="s">
        <v>54</v>
      </c>
      <c r="C41" s="2" t="s">
        <v>102</v>
      </c>
      <c r="D41" s="20">
        <v>-12000000</v>
      </c>
    </row>
    <row r="42" spans="1:4" ht="15">
      <c r="A42" s="2" t="s">
        <v>6</v>
      </c>
      <c r="B42" s="112" t="s">
        <v>100</v>
      </c>
      <c r="C42" s="2" t="s">
        <v>125</v>
      </c>
      <c r="D42" s="20">
        <v>12000000</v>
      </c>
    </row>
    <row r="43" spans="1:4" ht="15">
      <c r="A43" s="2" t="s">
        <v>6</v>
      </c>
      <c r="B43" s="112" t="s">
        <v>80</v>
      </c>
      <c r="C43" s="2" t="s">
        <v>86</v>
      </c>
      <c r="D43" s="20">
        <v>5000000</v>
      </c>
    </row>
    <row r="44" spans="1:4" ht="15">
      <c r="A44" s="2" t="s">
        <v>6</v>
      </c>
      <c r="B44" s="112" t="s">
        <v>55</v>
      </c>
      <c r="C44" s="2" t="s">
        <v>21</v>
      </c>
      <c r="D44" s="20">
        <v>-13000000</v>
      </c>
    </row>
    <row r="45" spans="1:4" ht="15">
      <c r="A45" s="2" t="s">
        <v>6</v>
      </c>
      <c r="B45" s="112" t="s">
        <v>90</v>
      </c>
      <c r="C45" s="2" t="s">
        <v>91</v>
      </c>
      <c r="D45" s="20">
        <v>27000000</v>
      </c>
    </row>
    <row r="46" spans="1:4" ht="15">
      <c r="A46" s="2" t="s">
        <v>6</v>
      </c>
      <c r="B46" s="112" t="s">
        <v>81</v>
      </c>
      <c r="C46" s="2" t="s">
        <v>82</v>
      </c>
      <c r="D46" s="20">
        <v>5000000</v>
      </c>
    </row>
    <row r="47" spans="1:4" ht="15">
      <c r="A47" s="2" t="s">
        <v>6</v>
      </c>
      <c r="B47" s="112" t="s">
        <v>92</v>
      </c>
      <c r="C47" s="2" t="s">
        <v>93</v>
      </c>
      <c r="D47" s="20">
        <v>-5000000</v>
      </c>
    </row>
    <row r="48" spans="1:4" s="2" customFormat="1" ht="15">
      <c r="A48" s="2" t="s">
        <v>6</v>
      </c>
      <c r="B48" s="112" t="s">
        <v>103</v>
      </c>
      <c r="C48" s="2" t="s">
        <v>108</v>
      </c>
      <c r="D48" s="20">
        <v>36000</v>
      </c>
    </row>
    <row r="49" spans="1:4" s="2" customFormat="1" ht="15">
      <c r="A49" s="2" t="s">
        <v>6</v>
      </c>
      <c r="B49" s="112" t="s">
        <v>104</v>
      </c>
      <c r="C49" s="2" t="s">
        <v>107</v>
      </c>
      <c r="D49" s="20">
        <v>-260000</v>
      </c>
    </row>
    <row r="50" spans="1:4" s="2" customFormat="1" ht="15">
      <c r="A50" s="2" t="s">
        <v>6</v>
      </c>
      <c r="B50" s="112" t="s">
        <v>56</v>
      </c>
      <c r="C50" s="2" t="s">
        <v>73</v>
      </c>
      <c r="D50" s="20">
        <v>8000000</v>
      </c>
    </row>
    <row r="51" spans="1:4" s="2" customFormat="1" ht="15">
      <c r="A51" s="2" t="s">
        <v>6</v>
      </c>
      <c r="B51" s="112" t="s">
        <v>105</v>
      </c>
      <c r="C51" s="2" t="s">
        <v>124</v>
      </c>
      <c r="D51" s="20">
        <v>-50000</v>
      </c>
    </row>
    <row r="52" spans="1:4" s="2" customFormat="1" ht="15" thickBot="1">
      <c r="A52" s="2" t="s">
        <v>6</v>
      </c>
      <c r="B52" s="112" t="s">
        <v>83</v>
      </c>
      <c r="C52" s="2" t="s">
        <v>84</v>
      </c>
      <c r="D52" s="20">
        <v>100000000</v>
      </c>
    </row>
    <row r="53" spans="1:4" s="2" customFormat="1" ht="15" thickTop="1">
      <c r="A53"/>
      <c r="B53" s="117" t="s">
        <v>57</v>
      </c>
      <c r="C53" s="21"/>
      <c r="D53" s="85">
        <f>SUM(D31:D52)</f>
        <v>1890726000</v>
      </c>
    </row>
    <row r="54" spans="1:4" s="2" customFormat="1" ht="15">
      <c r="A54"/>
      <c r="B54" s="112"/>
      <c r="C54"/>
      <c r="D54" s="45"/>
    </row>
    <row r="55" spans="1:4" s="2" customFormat="1" ht="15">
      <c r="A55" s="22" t="s">
        <v>25</v>
      </c>
      <c r="B55" s="112"/>
      <c r="C55"/>
      <c r="D55" s="45"/>
    </row>
    <row r="56" spans="1:4" s="2" customFormat="1" ht="15">
      <c r="A56" s="22" t="s">
        <v>46</v>
      </c>
      <c r="B56" s="112"/>
      <c r="C56"/>
      <c r="D56" s="45"/>
    </row>
    <row r="57" spans="1:4" s="2" customFormat="1" ht="15">
      <c r="A57" s="51" t="s">
        <v>37</v>
      </c>
      <c r="B57" s="76">
        <v>200</v>
      </c>
      <c r="C57" s="51" t="s">
        <v>77</v>
      </c>
      <c r="D57" s="86">
        <v>1300000</v>
      </c>
    </row>
    <row r="58" spans="1:4" s="2" customFormat="1" ht="15">
      <c r="A58" s="75" t="s">
        <v>123</v>
      </c>
      <c r="B58" s="76">
        <v>250</v>
      </c>
      <c r="C58" s="51" t="s">
        <v>38</v>
      </c>
      <c r="D58" s="102">
        <v>1208000</v>
      </c>
    </row>
    <row r="59" spans="1:4" s="2" customFormat="1" ht="15">
      <c r="A59" s="75" t="s">
        <v>116</v>
      </c>
      <c r="B59" s="76">
        <v>250</v>
      </c>
      <c r="C59" s="51" t="s">
        <v>38</v>
      </c>
      <c r="D59" s="102">
        <v>4250000</v>
      </c>
    </row>
    <row r="60" spans="1:4" s="2" customFormat="1" ht="15" thickBot="1">
      <c r="A60" s="75" t="s">
        <v>113</v>
      </c>
      <c r="B60" s="76">
        <v>325</v>
      </c>
      <c r="C60" s="51" t="s">
        <v>114</v>
      </c>
      <c r="D60" s="102">
        <v>6523000</v>
      </c>
    </row>
    <row r="61" spans="1:4" s="2" customFormat="1" ht="15" thickTop="1">
      <c r="A61"/>
      <c r="B61" s="118" t="s">
        <v>58</v>
      </c>
      <c r="C61" s="23"/>
      <c r="D61" s="87">
        <f>SUM(D57:D60)</f>
        <v>13281000</v>
      </c>
    </row>
    <row r="62" spans="2:4" s="2" customFormat="1" ht="15">
      <c r="B62" s="119"/>
      <c r="C62" s="25"/>
      <c r="D62" s="100"/>
    </row>
    <row r="63" spans="1:3" ht="15">
      <c r="A63" s="22" t="s">
        <v>47</v>
      </c>
      <c r="C63"/>
    </row>
    <row r="64" spans="1:4" ht="15">
      <c r="A64" s="113" t="s">
        <v>116</v>
      </c>
      <c r="B64" s="49">
        <v>410</v>
      </c>
      <c r="C64" s="2" t="s">
        <v>117</v>
      </c>
      <c r="D64" s="45">
        <v>1229000</v>
      </c>
    </row>
    <row r="65" spans="1:4" ht="15">
      <c r="A65" s="113" t="s">
        <v>94</v>
      </c>
      <c r="B65" s="49">
        <v>430</v>
      </c>
      <c r="C65" s="2" t="s">
        <v>95</v>
      </c>
      <c r="D65" s="20">
        <v>2000000</v>
      </c>
    </row>
    <row r="66" spans="1:4" s="2" customFormat="1" ht="15">
      <c r="A66" s="113" t="s">
        <v>37</v>
      </c>
      <c r="B66" s="49">
        <v>470</v>
      </c>
      <c r="C66" s="2" t="s">
        <v>32</v>
      </c>
      <c r="D66" s="20">
        <v>2216000</v>
      </c>
    </row>
    <row r="67" spans="1:4" s="2" customFormat="1" ht="15">
      <c r="A67" s="113" t="s">
        <v>39</v>
      </c>
      <c r="B67" s="49">
        <v>470</v>
      </c>
      <c r="C67" s="2" t="s">
        <v>32</v>
      </c>
      <c r="D67" s="20">
        <v>8767500</v>
      </c>
    </row>
    <row r="68" spans="1:4" s="2" customFormat="1" ht="15">
      <c r="A68" s="113" t="s">
        <v>122</v>
      </c>
      <c r="B68" s="49">
        <v>470</v>
      </c>
      <c r="C68" s="2" t="s">
        <v>32</v>
      </c>
      <c r="D68" s="20">
        <v>886000</v>
      </c>
    </row>
    <row r="69" spans="1:4" s="2" customFormat="1" ht="15">
      <c r="A69" s="113" t="s">
        <v>42</v>
      </c>
      <c r="B69" s="49">
        <v>470</v>
      </c>
      <c r="C69" s="2" t="s">
        <v>32</v>
      </c>
      <c r="D69" s="20">
        <v>1200000</v>
      </c>
    </row>
    <row r="70" spans="1:4" s="2" customFormat="1" ht="15">
      <c r="A70" s="113" t="s">
        <v>112</v>
      </c>
      <c r="B70" s="49">
        <v>470</v>
      </c>
      <c r="C70" s="2" t="s">
        <v>32</v>
      </c>
      <c r="D70" s="20">
        <v>1408000</v>
      </c>
    </row>
    <row r="71" spans="1:4" s="2" customFormat="1" ht="15">
      <c r="A71" s="113" t="s">
        <v>116</v>
      </c>
      <c r="B71" s="49">
        <v>472</v>
      </c>
      <c r="C71" s="2" t="s">
        <v>118</v>
      </c>
      <c r="D71" s="20">
        <v>4500000</v>
      </c>
    </row>
    <row r="72" spans="1:4" s="2" customFormat="1" ht="15" thickBot="1">
      <c r="A72" s="113" t="s">
        <v>76</v>
      </c>
      <c r="B72" s="49">
        <v>476</v>
      </c>
      <c r="C72" s="2" t="s">
        <v>74</v>
      </c>
      <c r="D72" s="20">
        <v>3640000</v>
      </c>
    </row>
    <row r="73" spans="1:4" s="2" customFormat="1" ht="15" thickTop="1">
      <c r="A73"/>
      <c r="B73" s="118" t="s">
        <v>59</v>
      </c>
      <c r="C73" s="23"/>
      <c r="D73" s="87">
        <f>SUM(D64:D72)</f>
        <v>25846500</v>
      </c>
    </row>
    <row r="74" spans="1:4" s="2" customFormat="1" ht="15">
      <c r="A74"/>
      <c r="B74" s="119"/>
      <c r="C74" s="25"/>
      <c r="D74" s="88"/>
    </row>
    <row r="75" spans="1:4" s="2" customFormat="1" ht="15">
      <c r="A75" s="22" t="s">
        <v>60</v>
      </c>
      <c r="B75" s="119"/>
      <c r="C75" s="26"/>
      <c r="D75" s="89"/>
    </row>
    <row r="76" spans="1:4" s="2" customFormat="1" ht="15" thickBot="1">
      <c r="A76" s="27" t="s">
        <v>6</v>
      </c>
      <c r="B76" s="112" t="s">
        <v>61</v>
      </c>
      <c r="C76" s="125" t="s">
        <v>62</v>
      </c>
      <c r="D76" s="90">
        <v>-28525000</v>
      </c>
    </row>
    <row r="77" spans="1:4" s="2" customFormat="1" ht="15" thickTop="1">
      <c r="A77" s="28"/>
      <c r="B77" s="118" t="s">
        <v>63</v>
      </c>
      <c r="C77" s="29"/>
      <c r="D77" s="91">
        <f>SUM(D76)</f>
        <v>-28525000</v>
      </c>
    </row>
    <row r="78" spans="1:4" s="2" customFormat="1" ht="15">
      <c r="A78"/>
      <c r="B78" s="119"/>
      <c r="C78" s="25"/>
      <c r="D78" s="88"/>
    </row>
    <row r="79" spans="1:4" s="2" customFormat="1" ht="15">
      <c r="A79" s="22" t="s">
        <v>31</v>
      </c>
      <c r="B79" s="119"/>
      <c r="C79" s="25"/>
      <c r="D79" s="88"/>
    </row>
    <row r="80" spans="1:4" s="2" customFormat="1" ht="15">
      <c r="A80" s="113" t="s">
        <v>6</v>
      </c>
      <c r="B80" s="120">
        <v>600</v>
      </c>
      <c r="C80" s="147" t="s">
        <v>109</v>
      </c>
      <c r="D80" s="143">
        <v>1300000</v>
      </c>
    </row>
    <row r="81" spans="1:4" s="2" customFormat="1" ht="15">
      <c r="A81" s="113" t="s">
        <v>39</v>
      </c>
      <c r="B81" s="120">
        <v>600</v>
      </c>
      <c r="C81" s="147" t="s">
        <v>109</v>
      </c>
      <c r="D81" s="152">
        <v>3300000</v>
      </c>
    </row>
    <row r="82" spans="1:4" s="2" customFormat="1" ht="15">
      <c r="A82" s="113" t="s">
        <v>41</v>
      </c>
      <c r="B82" s="120">
        <v>600</v>
      </c>
      <c r="C82" s="147" t="s">
        <v>109</v>
      </c>
      <c r="D82" s="152">
        <v>4000000</v>
      </c>
    </row>
    <row r="83" spans="1:4" s="2" customFormat="1" ht="15">
      <c r="A83" s="113" t="s">
        <v>121</v>
      </c>
      <c r="B83" s="120">
        <v>600</v>
      </c>
      <c r="C83" s="147" t="s">
        <v>109</v>
      </c>
      <c r="D83" s="152">
        <v>3000000</v>
      </c>
    </row>
    <row r="84" spans="1:4" s="2" customFormat="1" ht="15">
      <c r="A84" s="113" t="s">
        <v>120</v>
      </c>
      <c r="B84" s="120">
        <v>600</v>
      </c>
      <c r="C84" s="147" t="s">
        <v>109</v>
      </c>
      <c r="D84" s="152">
        <v>1000000</v>
      </c>
    </row>
    <row r="85" spans="1:4" s="2" customFormat="1" ht="15">
      <c r="A85" s="144" t="s">
        <v>42</v>
      </c>
      <c r="B85" s="145">
        <v>600</v>
      </c>
      <c r="C85" s="144" t="s">
        <v>75</v>
      </c>
      <c r="D85" s="153">
        <v>2000000</v>
      </c>
    </row>
    <row r="86" spans="1:4" s="2" customFormat="1" ht="15" thickBot="1">
      <c r="A86" s="146" t="s">
        <v>42</v>
      </c>
      <c r="B86" s="145">
        <v>603</v>
      </c>
      <c r="C86" s="144" t="s">
        <v>126</v>
      </c>
      <c r="D86" s="153">
        <v>11352000</v>
      </c>
    </row>
    <row r="87" spans="1:4" ht="15" thickTop="1">
      <c r="A87" s="28"/>
      <c r="B87" s="118" t="s">
        <v>64</v>
      </c>
      <c r="C87" s="29"/>
      <c r="D87" s="92">
        <f>SUM(D80:D86)</f>
        <v>25952000</v>
      </c>
    </row>
    <row r="88" spans="1:4" ht="15">
      <c r="A88" s="28"/>
      <c r="B88" s="119"/>
      <c r="C88" s="26"/>
      <c r="D88" s="93"/>
    </row>
    <row r="89" spans="1:4" ht="15">
      <c r="A89" s="22" t="s">
        <v>33</v>
      </c>
      <c r="B89" s="119"/>
      <c r="C89" s="26"/>
      <c r="D89" s="93"/>
    </row>
    <row r="90" spans="1:4" ht="15">
      <c r="A90" s="113" t="s">
        <v>6</v>
      </c>
      <c r="B90" s="120">
        <v>752</v>
      </c>
      <c r="C90" s="114" t="s">
        <v>110</v>
      </c>
      <c r="D90" s="115">
        <v>3339654</v>
      </c>
    </row>
    <row r="91" spans="1:4" ht="15">
      <c r="A91" s="113" t="s">
        <v>113</v>
      </c>
      <c r="B91" s="120">
        <v>756</v>
      </c>
      <c r="C91" s="114" t="s">
        <v>115</v>
      </c>
      <c r="D91" s="154">
        <v>1283751</v>
      </c>
    </row>
    <row r="92" spans="1:4" ht="15" thickBot="1">
      <c r="A92" s="148" t="s">
        <v>76</v>
      </c>
      <c r="B92" s="121">
        <v>760</v>
      </c>
      <c r="C92" s="149" t="s">
        <v>40</v>
      </c>
      <c r="D92" s="155">
        <v>9822000</v>
      </c>
    </row>
    <row r="93" spans="1:4" ht="15" thickTop="1">
      <c r="A93" s="22"/>
      <c r="B93" s="118" t="s">
        <v>65</v>
      </c>
      <c r="C93" s="29"/>
      <c r="D93" s="92">
        <f>SUM(D90:D92)</f>
        <v>14445405</v>
      </c>
    </row>
    <row r="94" spans="1:6" ht="15">
      <c r="A94" s="22"/>
      <c r="B94" s="119"/>
      <c r="C94" s="26"/>
      <c r="D94" s="93"/>
      <c r="F94" s="30"/>
    </row>
    <row r="95" spans="1:6" ht="15">
      <c r="A95" s="22" t="s">
        <v>34</v>
      </c>
      <c r="B95" s="119"/>
      <c r="C95" s="26"/>
      <c r="D95" s="93"/>
      <c r="F95" s="30"/>
    </row>
    <row r="96" spans="1:6" ht="15" thickBot="1">
      <c r="A96" s="113" t="s">
        <v>28</v>
      </c>
      <c r="B96" s="120">
        <v>56001</v>
      </c>
      <c r="C96" s="114" t="s">
        <v>87</v>
      </c>
      <c r="D96" s="115">
        <v>91700000</v>
      </c>
      <c r="F96" s="24"/>
    </row>
    <row r="97" spans="1:6" ht="15" thickTop="1">
      <c r="A97" s="22"/>
      <c r="B97" s="118" t="s">
        <v>66</v>
      </c>
      <c r="C97" s="29"/>
      <c r="D97" s="92">
        <f>SUM(D96:D96)</f>
        <v>91700000</v>
      </c>
      <c r="F97" s="24"/>
    </row>
    <row r="98" spans="1:6" ht="15">
      <c r="A98" s="22"/>
      <c r="B98" s="119"/>
      <c r="C98" s="26"/>
      <c r="D98" s="93"/>
      <c r="F98" s="24"/>
    </row>
    <row r="99" spans="1:6" ht="15">
      <c r="A99" s="22" t="s">
        <v>35</v>
      </c>
      <c r="C99"/>
      <c r="F99" s="24"/>
    </row>
    <row r="100" spans="1:6" ht="15">
      <c r="A100" s="75" t="s">
        <v>76</v>
      </c>
      <c r="B100" s="76">
        <v>822</v>
      </c>
      <c r="C100" s="51" t="s">
        <v>70</v>
      </c>
      <c r="D100" s="86">
        <v>993000</v>
      </c>
      <c r="F100" s="24"/>
    </row>
    <row r="101" spans="1:6" ht="15">
      <c r="A101" s="75" t="s">
        <v>6</v>
      </c>
      <c r="B101" s="76">
        <v>846</v>
      </c>
      <c r="C101" s="51" t="s">
        <v>111</v>
      </c>
      <c r="D101" s="102">
        <v>3958000</v>
      </c>
      <c r="F101" s="24"/>
    </row>
    <row r="102" spans="1:6" ht="15">
      <c r="A102" s="75" t="s">
        <v>6</v>
      </c>
      <c r="B102" s="76">
        <v>859</v>
      </c>
      <c r="C102" s="51" t="s">
        <v>26</v>
      </c>
      <c r="D102" s="102">
        <v>12398925</v>
      </c>
      <c r="F102" s="24"/>
    </row>
    <row r="103" spans="1:6" s="2" customFormat="1" ht="15" thickBot="1">
      <c r="A103" s="75" t="s">
        <v>39</v>
      </c>
      <c r="B103" s="76">
        <v>859</v>
      </c>
      <c r="C103" s="51" t="s">
        <v>26</v>
      </c>
      <c r="D103" s="102">
        <v>1400000</v>
      </c>
      <c r="F103" s="24"/>
    </row>
    <row r="104" spans="1:6" s="2" customFormat="1" ht="15" thickTop="1">
      <c r="A104"/>
      <c r="B104" s="118" t="s">
        <v>67</v>
      </c>
      <c r="C104" s="29"/>
      <c r="D104" s="92">
        <f>SUM(D100:D103)</f>
        <v>18749925</v>
      </c>
      <c r="F104" s="24"/>
    </row>
    <row r="105" spans="1:6" s="2" customFormat="1" ht="15" thickBot="1">
      <c r="A105"/>
      <c r="B105" s="112"/>
      <c r="C105"/>
      <c r="D105" s="45"/>
      <c r="F105" s="24"/>
    </row>
    <row r="106" spans="2:6" ht="15" thickTop="1">
      <c r="B106" s="117" t="s">
        <v>36</v>
      </c>
      <c r="C106" s="31"/>
      <c r="D106" s="94">
        <f>D61+D73+D87+D93+D97+D77+D104</f>
        <v>161449830</v>
      </c>
      <c r="F106" s="24"/>
    </row>
    <row r="107" spans="1:4" ht="15">
      <c r="A107" s="2"/>
      <c r="B107" s="123"/>
      <c r="C107" s="98"/>
      <c r="D107" s="99"/>
    </row>
    <row r="108" spans="2:4" ht="15" thickBot="1">
      <c r="B108" s="122"/>
      <c r="C108" s="32"/>
      <c r="D108" s="95"/>
    </row>
    <row r="109" spans="2:4" ht="15" thickTop="1">
      <c r="B109" s="124" t="s">
        <v>48</v>
      </c>
      <c r="C109" s="33"/>
      <c r="D109" s="94">
        <f>D106+D53</f>
        <v>2052175830</v>
      </c>
    </row>
    <row r="120" spans="1:4" s="2" customFormat="1" ht="15">
      <c r="A120"/>
      <c r="B120" s="112"/>
      <c r="C120" s="10"/>
      <c r="D120" s="45"/>
    </row>
    <row r="121" spans="1:4" s="2" customFormat="1" ht="15">
      <c r="A121"/>
      <c r="B121" s="112"/>
      <c r="C121" s="10"/>
      <c r="D121" s="45"/>
    </row>
    <row r="122" spans="1:4" s="2" customFormat="1" ht="15">
      <c r="A122"/>
      <c r="B122" s="112"/>
      <c r="C122" s="10"/>
      <c r="D122" s="45"/>
    </row>
    <row r="123" spans="1:4" s="2" customFormat="1" ht="15">
      <c r="A123"/>
      <c r="B123" s="112"/>
      <c r="C123" s="10"/>
      <c r="D123" s="45"/>
    </row>
    <row r="124" spans="1:4" s="2" customFormat="1" ht="15">
      <c r="A124"/>
      <c r="B124" s="112"/>
      <c r="C124" s="10"/>
      <c r="D124" s="45"/>
    </row>
    <row r="125" spans="1:4" s="2" customFormat="1" ht="15">
      <c r="A125"/>
      <c r="B125" s="112"/>
      <c r="C125" s="10"/>
      <c r="D125" s="45"/>
    </row>
  </sheetData>
  <printOptions/>
  <pageMargins left="0.7" right="0.7" top="1.02375" bottom="0.75" header="0.3" footer="0.3"/>
  <pageSetup fitToHeight="0" fitToWidth="1" horizontalDpi="300" verticalDpi="300" orientation="portrait" scale="78" r:id="rId1"/>
  <headerFooter>
    <oddHeader>&amp;C&amp;"Calibri,Bold"&amp;14Exhibit B - MN 8
Changes in Revenue Source</oddHeader>
    <oddFooter>&amp;Cpage &amp;P</oddFooter>
  </headerFooter>
  <rowBreaks count="3" manualBreakCount="3">
    <brk id="38" max="16383" man="1"/>
    <brk id="74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Roman, Nashia</dc:creator>
  <cp:keywords/>
  <dc:description/>
  <cp:lastModifiedBy>DelFranco, Ruthie</cp:lastModifiedBy>
  <cp:lastPrinted>2023-06-30T12:07:45Z</cp:lastPrinted>
  <dcterms:created xsi:type="dcterms:W3CDTF">2019-03-25T18:33:41Z</dcterms:created>
  <dcterms:modified xsi:type="dcterms:W3CDTF">2023-06-30T12:43:14Z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